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ФАКТИЧЕСКАЯ СЕБЕСТ. СТОКИ 2018" sheetId="3" r:id="rId1"/>
    <sheet name="ФАКТИЧЕСКАЯ СЕБЕСТ ВОДА 2018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4Excel_BuiltIn_Print_Area_59_67_1">#REF!</definedName>
    <definedName name="_8Excel_BuiltIn_Print_Area_59_74_1">#REF!</definedName>
    <definedName name="_Pi1" localSheetId="1">#N/A</definedName>
    <definedName name="_Pi1" localSheetId="0">#N/A</definedName>
    <definedName name="_Pi1">#N/A</definedName>
    <definedName name="_Pi2" localSheetId="1">#N/A</definedName>
    <definedName name="_Pi2" localSheetId="0">#N/A</definedName>
    <definedName name="_Pi2">#N/A</definedName>
    <definedName name="_Pi3" localSheetId="1">#N/A</definedName>
    <definedName name="_Pi3" localSheetId="0">#N/A</definedName>
    <definedName name="_Pi3">#N/A</definedName>
    <definedName name="_Pi4" localSheetId="1">#N/A</definedName>
    <definedName name="_Pi4" localSheetId="0">#N/A</definedName>
    <definedName name="_Pi4">#N/A</definedName>
    <definedName name="_Pi5" localSheetId="1">#N/A</definedName>
    <definedName name="_Pi5" localSheetId="0">#N/A</definedName>
    <definedName name="_Pi5">#N/A</definedName>
    <definedName name="asds" localSheetId="1">#N/A</definedName>
    <definedName name="asds" localSheetId="0">#N/A</definedName>
    <definedName name="asds">#N/A</definedName>
    <definedName name="asds_10" localSheetId="1">'ФАКТИЧЕСКАЯ СЕБЕСТ ВОДА 2018'!asds</definedName>
    <definedName name="asds_10" localSheetId="0">'ФАКТИЧЕСКАЯ СЕБЕСТ. СТОКИ 2018'!asds</definedName>
    <definedName name="asds_10">[0]!asds</definedName>
    <definedName name="asds_14" localSheetId="1">'ФАКТИЧЕСКАЯ СЕБЕСТ ВОДА 2018'!asds</definedName>
    <definedName name="asds_14" localSheetId="0">'ФАКТИЧЕСКАЯ СЕБЕСТ. СТОКИ 2018'!asds</definedName>
    <definedName name="asds_14">[0]!asds</definedName>
    <definedName name="asds_15" localSheetId="1">'ФАКТИЧЕСКАЯ СЕБЕСТ ВОДА 2018'!asds</definedName>
    <definedName name="asds_15" localSheetId="0">'ФАКТИЧЕСКАЯ СЕБЕСТ. СТОКИ 2018'!asds</definedName>
    <definedName name="asds_15">[0]!asds</definedName>
    <definedName name="asds_16" localSheetId="1">'ФАКТИЧЕСКАЯ СЕБЕСТ ВОДА 2018'!asds</definedName>
    <definedName name="asds_16" localSheetId="0">'ФАКТИЧЕСКАЯ СЕБЕСТ. СТОКИ 2018'!asds</definedName>
    <definedName name="asds_16">[0]!asds</definedName>
    <definedName name="asds_2" localSheetId="1">'ФАКТИЧЕСКАЯ СЕБЕСТ ВОДА 2018'!asds</definedName>
    <definedName name="asds_2" localSheetId="0">'ФАКТИЧЕСКАЯ СЕБЕСТ. СТОКИ 2018'!asds</definedName>
    <definedName name="asds_2">[0]!asds</definedName>
    <definedName name="CY" localSheetId="1">[3]Титул!$M$2</definedName>
    <definedName name="CY" localSheetId="0">[3]Титул!$M$2</definedName>
    <definedName name="CY">[3]Титул!$M$2</definedName>
    <definedName name="CY_10">[4]Титул!$M$2</definedName>
    <definedName name="CY_14">[4]Титул!$M$2</definedName>
    <definedName name="CY_15">[4]Титул!$M$2</definedName>
    <definedName name="CY_16">[4]Титул!$M$2</definedName>
    <definedName name="CY_2">[4]Титул!$M$2</definedName>
    <definedName name="CY_74" localSheetId="1">[5]Список!$J$2</definedName>
    <definedName name="CY_74" localSheetId="0">[5]Список!$J$2</definedName>
    <definedName name="CY_74">[5]Список!$J$2</definedName>
    <definedName name="CY_75" localSheetId="1">[5]Список!$J$2</definedName>
    <definedName name="CY_75" localSheetId="0">[5]Список!$J$2</definedName>
    <definedName name="CY_75">[5]Список!$J$2</definedName>
    <definedName name="dfhf" localSheetId="1">[5]Список!$J$2</definedName>
    <definedName name="dfhf" localSheetId="0">[5]Список!$J$2</definedName>
    <definedName name="dfhf">[5]Список!$J$2</definedName>
    <definedName name="end_chart" localSheetId="1">#N/A</definedName>
    <definedName name="end_chart" localSheetId="0">#N/A</definedName>
    <definedName name="end_chart">#N/A</definedName>
    <definedName name="end_chart_10" localSheetId="1">'ФАКТИЧЕСКАЯ СЕБЕСТ ВОДА 2018'!end_chart</definedName>
    <definedName name="end_chart_10" localSheetId="0">'ФАКТИЧЕСКАЯ СЕБЕСТ. СТОКИ 2018'!end_chart</definedName>
    <definedName name="end_chart_10">[0]!end_chart</definedName>
    <definedName name="end_chart_14" localSheetId="1">'ФАКТИЧЕСКАЯ СЕБЕСТ ВОДА 2018'!end_chart</definedName>
    <definedName name="end_chart_14" localSheetId="0">'ФАКТИЧЕСКАЯ СЕБЕСТ. СТОКИ 2018'!end_chart</definedName>
    <definedName name="end_chart_14">[0]!end_chart</definedName>
    <definedName name="end_chart_15" localSheetId="1">'ФАКТИЧЕСКАЯ СЕБЕСТ ВОДА 2018'!end_chart</definedName>
    <definedName name="end_chart_15" localSheetId="0">'ФАКТИЧЕСКАЯ СЕБЕСТ. СТОКИ 2018'!end_chart</definedName>
    <definedName name="end_chart_15">[0]!end_chart</definedName>
    <definedName name="end_chart_16" localSheetId="1">'ФАКТИЧЕСКАЯ СЕБЕСТ ВОДА 2018'!end_chart</definedName>
    <definedName name="end_chart_16" localSheetId="0">'ФАКТИЧЕСКАЯ СЕБЕСТ. СТОКИ 2018'!end_chart</definedName>
    <definedName name="end_chart_16">[0]!end_chart</definedName>
    <definedName name="end_chart_2" localSheetId="1">'ФАКТИЧЕСКАЯ СЕБЕСТ ВОДА 2018'!end_chart</definedName>
    <definedName name="end_chart_2" localSheetId="0">'ФАКТИЧЕСКАЯ СЕБЕСТ. СТОКИ 2018'!end_chart</definedName>
    <definedName name="end_chart_2">[0]!end_chart</definedName>
    <definedName name="end_tabl" localSheetId="1">#N/A</definedName>
    <definedName name="end_tabl" localSheetId="0">#N/A</definedName>
    <definedName name="end_tabl">#N/A</definedName>
    <definedName name="end_tabl_10" localSheetId="1">'ФАКТИЧЕСКАЯ СЕБЕСТ ВОДА 2018'!end_tabl</definedName>
    <definedName name="end_tabl_10" localSheetId="0">'ФАКТИЧЕСКАЯ СЕБЕСТ. СТОКИ 2018'!end_tabl</definedName>
    <definedName name="end_tabl_10">[0]!end_tabl</definedName>
    <definedName name="end_tabl_14" localSheetId="1">'ФАКТИЧЕСКАЯ СЕБЕСТ ВОДА 2018'!end_tabl</definedName>
    <definedName name="end_tabl_14" localSheetId="0">'ФАКТИЧЕСКАЯ СЕБЕСТ. СТОКИ 2018'!end_tabl</definedName>
    <definedName name="end_tabl_14">[0]!end_tabl</definedName>
    <definedName name="end_tabl_15" localSheetId="1">'ФАКТИЧЕСКАЯ СЕБЕСТ ВОДА 2018'!end_tabl</definedName>
    <definedName name="end_tabl_15" localSheetId="0">'ФАКТИЧЕСКАЯ СЕБЕСТ. СТОКИ 2018'!end_tabl</definedName>
    <definedName name="end_tabl_15">[0]!end_tabl</definedName>
    <definedName name="end_tabl_16" localSheetId="1">'ФАКТИЧЕСКАЯ СЕБЕСТ ВОДА 2018'!end_tabl</definedName>
    <definedName name="end_tabl_16" localSheetId="0">'ФАКТИЧЕСКАЯ СЕБЕСТ. СТОКИ 2018'!end_tabl</definedName>
    <definedName name="end_tabl_16">[0]!end_tabl</definedName>
    <definedName name="end_tabl_2" localSheetId="1">'ФАКТИЧЕСКАЯ СЕБЕСТ ВОДА 2018'!end_tabl</definedName>
    <definedName name="end_tabl_2" localSheetId="0">'ФАКТИЧЕСКАЯ СЕБЕСТ. СТОКИ 2018'!end_tabl</definedName>
    <definedName name="end_tabl_2">[0]!end_tabl</definedName>
    <definedName name="Excel_BuiltIn__FilterDatabase">#REF!</definedName>
    <definedName name="Excel_BuiltIn_Print_Area_15" localSheetId="1">'[6]распределение январь по бухг.'!#REF!</definedName>
    <definedName name="Excel_BuiltIn_Print_Area_15" localSheetId="0">'[6]распределение январь по бухг.'!#REF!</definedName>
    <definedName name="Excel_BuiltIn_Print_Area_15">'[6]распределение январь по бухг.'!#REF!</definedName>
    <definedName name="Excel_BuiltIn_Print_Area_21" localSheetId="1">[6]расшифровка!#REF!</definedName>
    <definedName name="Excel_BuiltIn_Print_Area_21" localSheetId="0">[6]расшифровка!#REF!</definedName>
    <definedName name="Excel_BuiltIn_Print_Area_21">[6]расшифровка!#REF!</definedName>
    <definedName name="Excel_BuiltIn_Print_Area_22" localSheetId="1">'[6]ЗП и резервы'!#REF!</definedName>
    <definedName name="Excel_BuiltIn_Print_Area_22" localSheetId="0">'[6]ЗП и резервы'!#REF!</definedName>
    <definedName name="Excel_BuiltIn_Print_Area_22">'[6]ЗП и резервы'!#REF!</definedName>
    <definedName name="Excel_BuiltIn_Print_Area_4" localSheetId="1">[7]Прибыль1!#REF!</definedName>
    <definedName name="Excel_BuiltIn_Print_Area_4" localSheetId="0">[7]Прибыль1!#REF!</definedName>
    <definedName name="Excel_BuiltIn_Print_Area_4">[7]Прибыль1!#REF!</definedName>
    <definedName name="Excel_BuiltIn_Print_Area_5">#REF!</definedName>
    <definedName name="Excel_BuiltIn_Print_Area_59">#REF!</definedName>
    <definedName name="Excel_BuiltIn_Print_Area_59_1">#REF!</definedName>
    <definedName name="Excel_BuiltIn_Print_Area_59_10">#REF!</definedName>
    <definedName name="Excel_BuiltIn_Print_Area_59_11">#REF!</definedName>
    <definedName name="Excel_BuiltIn_Print_Area_59_13">#REF!</definedName>
    <definedName name="Excel_BuiltIn_Print_Area_59_14">#REF!</definedName>
    <definedName name="Excel_BuiltIn_Print_Area_59_15">#REF!</definedName>
    <definedName name="Excel_BuiltIn_Print_Area_59_16">#REF!</definedName>
    <definedName name="Excel_BuiltIn_Print_Area_59_2">#REF!</definedName>
    <definedName name="Excel_BuiltIn_Print_Area_59_22">#REF!</definedName>
    <definedName name="Excel_BuiltIn_Print_Area_59_25">#REF!</definedName>
    <definedName name="Excel_BuiltIn_Print_Area_59_3">#REF!</definedName>
    <definedName name="Excel_BuiltIn_Print_Area_59_4">#REF!</definedName>
    <definedName name="Excel_BuiltIn_Print_Area_59_56">#REF!</definedName>
    <definedName name="Excel_BuiltIn_Print_Area_59_6">#REF!</definedName>
    <definedName name="Excel_BuiltIn_Print_Area_59_66">#REF!</definedName>
    <definedName name="Excel_BuiltIn_Print_Area_59_67">#REF!</definedName>
    <definedName name="Excel_BuiltIn_Print_Area_59_67_1">#REF!</definedName>
    <definedName name="Excel_BuiltIn_Print_Area_59_67_10">#REF!</definedName>
    <definedName name="Excel_BuiltIn_Print_Area_59_67_11">#REF!</definedName>
    <definedName name="Excel_BuiltIn_Print_Area_59_67_13">#REF!</definedName>
    <definedName name="Excel_BuiltIn_Print_Area_59_67_14">#REF!</definedName>
    <definedName name="Excel_BuiltIn_Print_Area_59_67_15">#REF!</definedName>
    <definedName name="Excel_BuiltIn_Print_Area_59_67_16">#REF!</definedName>
    <definedName name="Excel_BuiltIn_Print_Area_59_67_2">#REF!</definedName>
    <definedName name="Excel_BuiltIn_Print_Area_59_67_22">#REF!</definedName>
    <definedName name="Excel_BuiltIn_Print_Area_59_67_25">#REF!</definedName>
    <definedName name="Excel_BuiltIn_Print_Area_59_67_3">#REF!</definedName>
    <definedName name="Excel_BuiltIn_Print_Area_59_67_4">#REF!</definedName>
    <definedName name="Excel_BuiltIn_Print_Area_59_67_56">#REF!</definedName>
    <definedName name="Excel_BuiltIn_Print_Area_59_67_6">#REF!</definedName>
    <definedName name="Excel_BuiltIn_Print_Area_59_67_66">#REF!</definedName>
    <definedName name="Excel_BuiltIn_Print_Area_59_67_67">#REF!</definedName>
    <definedName name="Excel_BuiltIn_Print_Area_59_67_70">#REF!</definedName>
    <definedName name="Excel_BuiltIn_Print_Area_59_67_71">#REF!</definedName>
    <definedName name="Excel_BuiltIn_Print_Area_59_67_72">#REF!</definedName>
    <definedName name="Excel_BuiltIn_Print_Area_59_67_74">#REF!</definedName>
    <definedName name="Excel_BuiltIn_Print_Area_59_67_9">#REF!</definedName>
    <definedName name="Excel_BuiltIn_Print_Area_59_70">#REF!</definedName>
    <definedName name="Excel_BuiltIn_Print_Area_59_71">#REF!</definedName>
    <definedName name="Excel_BuiltIn_Print_Area_59_72">#REF!</definedName>
    <definedName name="Excel_BuiltIn_Print_Area_59_74">#REF!</definedName>
    <definedName name="Excel_BuiltIn_Print_Area_59_74_1">#REF!</definedName>
    <definedName name="Excel_BuiltIn_Print_Area_59_74_10">#REF!</definedName>
    <definedName name="Excel_BuiltIn_Print_Area_59_74_11">#REF!</definedName>
    <definedName name="Excel_BuiltIn_Print_Area_59_74_13">#REF!</definedName>
    <definedName name="Excel_BuiltIn_Print_Area_59_74_14">#REF!</definedName>
    <definedName name="Excel_BuiltIn_Print_Area_59_74_15">#REF!</definedName>
    <definedName name="Excel_BuiltIn_Print_Area_59_74_16">#REF!</definedName>
    <definedName name="Excel_BuiltIn_Print_Area_59_74_2">#REF!</definedName>
    <definedName name="Excel_BuiltIn_Print_Area_59_74_22">#REF!</definedName>
    <definedName name="Excel_BuiltIn_Print_Area_59_74_25">#REF!</definedName>
    <definedName name="Excel_BuiltIn_Print_Area_59_74_3">#REF!</definedName>
    <definedName name="Excel_BuiltIn_Print_Area_59_74_4">#REF!</definedName>
    <definedName name="Excel_BuiltIn_Print_Area_59_74_56">#REF!</definedName>
    <definedName name="Excel_BuiltIn_Print_Area_59_74_6">#REF!</definedName>
    <definedName name="Excel_BuiltIn_Print_Area_59_74_66">#REF!</definedName>
    <definedName name="Excel_BuiltIn_Print_Area_59_74_67">#REF!</definedName>
    <definedName name="Excel_BuiltIn_Print_Area_59_74_70">#REF!</definedName>
    <definedName name="Excel_BuiltIn_Print_Area_59_74_71">#REF!</definedName>
    <definedName name="Excel_BuiltIn_Print_Area_59_74_72">#REF!</definedName>
    <definedName name="Excel_BuiltIn_Print_Area_59_74_74">#REF!</definedName>
    <definedName name="Excel_BuiltIn_Print_Area_59_74_9">#REF!</definedName>
    <definedName name="Excel_BuiltIn_Print_Area_59_9">#REF!</definedName>
    <definedName name="ff" localSheetId="1">#N/A</definedName>
    <definedName name="ff" localSheetId="0">#N/A</definedName>
    <definedName name="ff">#N/A</definedName>
    <definedName name="ff_10" localSheetId="1">'ФАКТИЧЕСКАЯ СЕБЕСТ ВОДА 2018'!ff</definedName>
    <definedName name="ff_10" localSheetId="0">'ФАКТИЧЕСКАЯ СЕБЕСТ. СТОКИ 2018'!ff</definedName>
    <definedName name="ff_10">[0]!ff</definedName>
    <definedName name="ff_14" localSheetId="1">'ФАКТИЧЕСКАЯ СЕБЕСТ ВОДА 2018'!ff</definedName>
    <definedName name="ff_14" localSheetId="0">'ФАКТИЧЕСКАЯ СЕБЕСТ. СТОКИ 2018'!ff</definedName>
    <definedName name="ff_14">[0]!ff</definedName>
    <definedName name="ff_15" localSheetId="1">'ФАКТИЧЕСКАЯ СЕБЕСТ ВОДА 2018'!ff</definedName>
    <definedName name="ff_15" localSheetId="0">'ФАКТИЧЕСКАЯ СЕБЕСТ. СТОКИ 2018'!ff</definedName>
    <definedName name="ff_15">[0]!ff</definedName>
    <definedName name="ff_16" localSheetId="1">'ФАКТИЧЕСКАЯ СЕБЕСТ ВОДА 2018'!ff</definedName>
    <definedName name="ff_16" localSheetId="0">'ФАКТИЧЕСКАЯ СЕБЕСТ. СТОКИ 2018'!ff</definedName>
    <definedName name="ff_16">[0]!ff</definedName>
    <definedName name="ff_2" localSheetId="1">'ФАКТИЧЕСКАЯ СЕБЕСТ ВОДА 2018'!ff</definedName>
    <definedName name="ff_2" localSheetId="0">'ФАКТИЧЕСКАЯ СЕБЕСТ. СТОКИ 2018'!ff</definedName>
    <definedName name="ff_2">[0]!ff</definedName>
    <definedName name="fsF" localSheetId="1">[5]Список!$J$2</definedName>
    <definedName name="fsF" localSheetId="0">[5]Список!$J$2</definedName>
    <definedName name="fsF">[5]Список!$J$2</definedName>
    <definedName name="ggg" localSheetId="1">#N/A</definedName>
    <definedName name="ggg" localSheetId="0">#N/A</definedName>
    <definedName name="ggg">#N/A</definedName>
    <definedName name="ggg_10" localSheetId="1">'ФАКТИЧЕСКАЯ СЕБЕСТ ВОДА 2018'!ggg</definedName>
    <definedName name="ggg_10" localSheetId="0">'ФАКТИЧЕСКАЯ СЕБЕСТ. СТОКИ 2018'!ggg</definedName>
    <definedName name="ggg_10">[0]!ggg</definedName>
    <definedName name="ggg_14" localSheetId="1">'ФАКТИЧЕСКАЯ СЕБЕСТ ВОДА 2018'!ggg</definedName>
    <definedName name="ggg_14" localSheetId="0">'ФАКТИЧЕСКАЯ СЕБЕСТ. СТОКИ 2018'!ggg</definedName>
    <definedName name="ggg_14">[0]!ggg</definedName>
    <definedName name="ggg_15" localSheetId="1">'ФАКТИЧЕСКАЯ СЕБЕСТ ВОДА 2018'!ggg</definedName>
    <definedName name="ggg_15" localSheetId="0">'ФАКТИЧЕСКАЯ СЕБЕСТ. СТОКИ 2018'!ggg</definedName>
    <definedName name="ggg_15">[0]!ggg</definedName>
    <definedName name="ggg_16" localSheetId="1">'ФАКТИЧЕСКАЯ СЕБЕСТ ВОДА 2018'!ggg</definedName>
    <definedName name="ggg_16" localSheetId="0">'ФАКТИЧЕСКАЯ СЕБЕСТ. СТОКИ 2018'!ggg</definedName>
    <definedName name="ggg_16">[0]!ggg</definedName>
    <definedName name="ggg_2" localSheetId="1">'ФАКТИЧЕСКАЯ СЕБЕСТ ВОДА 2018'!ggg</definedName>
    <definedName name="ggg_2" localSheetId="0">'ФАКТИЧЕСКАЯ СЕБЕСТ. СТОКИ 2018'!ggg</definedName>
    <definedName name="ggg_2">[0]!ggg</definedName>
    <definedName name="kind_of_activity">[8]TEHSHEET!$B$19:$B$23</definedName>
    <definedName name="Pi1_1" localSheetId="1">'ФАКТИЧЕСКАЯ СЕБЕСТ ВОДА 2018'!_Pi1</definedName>
    <definedName name="Pi1_1" localSheetId="0">'ФАКТИЧЕСКАЯ СЕБЕСТ. СТОКИ 2018'!_Pi1</definedName>
    <definedName name="Pi1_1">[0]!_Pi1</definedName>
    <definedName name="Pi1_10" localSheetId="1">'ФАКТИЧЕСКАЯ СЕБЕСТ ВОДА 2018'!_Pi1</definedName>
    <definedName name="Pi1_10" localSheetId="0">'ФАКТИЧЕСКАЯ СЕБЕСТ. СТОКИ 2018'!_Pi1</definedName>
    <definedName name="Pi1_10">[0]!_Pi1</definedName>
    <definedName name="Pi1_11" localSheetId="1">'ФАКТИЧЕСКАЯ СЕБЕСТ ВОДА 2018'!_Pi1</definedName>
    <definedName name="Pi1_11" localSheetId="0">'ФАКТИЧЕСКАЯ СЕБЕСТ. СТОКИ 2018'!_Pi1</definedName>
    <definedName name="Pi1_11">[0]!_Pi1</definedName>
    <definedName name="Pi1_13" localSheetId="1">'ФАКТИЧЕСКАЯ СЕБЕСТ ВОДА 2018'!_Pi1</definedName>
    <definedName name="Pi1_13" localSheetId="0">'ФАКТИЧЕСКАЯ СЕБЕСТ. СТОКИ 2018'!_Pi1</definedName>
    <definedName name="Pi1_13">[0]!_Pi1</definedName>
    <definedName name="Pi1_14" localSheetId="1">'ФАКТИЧЕСКАЯ СЕБЕСТ ВОДА 2018'!_Pi1</definedName>
    <definedName name="Pi1_14" localSheetId="0">'ФАКТИЧЕСКАЯ СЕБЕСТ. СТОКИ 2018'!_Pi1</definedName>
    <definedName name="Pi1_14">[0]!_Pi1</definedName>
    <definedName name="Pi1_15" localSheetId="1">'ФАКТИЧЕСКАЯ СЕБЕСТ ВОДА 2018'!_Pi1</definedName>
    <definedName name="Pi1_15" localSheetId="0">'ФАКТИЧЕСКАЯ СЕБЕСТ. СТОКИ 2018'!_Pi1</definedName>
    <definedName name="Pi1_15">_Pi1</definedName>
    <definedName name="Pi1_16" localSheetId="1">'ФАКТИЧЕСКАЯ СЕБЕСТ ВОДА 2018'!_Pi1</definedName>
    <definedName name="Pi1_16" localSheetId="0">'ФАКТИЧЕСКАЯ СЕБЕСТ. СТОКИ 2018'!_Pi1</definedName>
    <definedName name="Pi1_16">[0]!_Pi1</definedName>
    <definedName name="Pi1_2" localSheetId="1">'ФАКТИЧЕСКАЯ СЕБЕСТ ВОДА 2018'!_Pi1</definedName>
    <definedName name="Pi1_2" localSheetId="0">'ФАКТИЧЕСКАЯ СЕБЕСТ. СТОКИ 2018'!_Pi1</definedName>
    <definedName name="Pi1_2">[0]!_Pi1</definedName>
    <definedName name="Pi1_22" localSheetId="1">'ФАКТИЧЕСКАЯ СЕБЕСТ ВОДА 2018'!_Pi1</definedName>
    <definedName name="Pi1_22" localSheetId="0">'ФАКТИЧЕСКАЯ СЕБЕСТ. СТОКИ 2018'!_Pi1</definedName>
    <definedName name="Pi1_22">_Pi1</definedName>
    <definedName name="Pi1_3" localSheetId="1">'ФАКТИЧЕСКАЯ СЕБЕСТ ВОДА 2018'!_Pi1</definedName>
    <definedName name="Pi1_3" localSheetId="0">'ФАКТИЧЕСКАЯ СЕБЕСТ. СТОКИ 2018'!_Pi1</definedName>
    <definedName name="Pi1_3">[0]!_Pi1</definedName>
    <definedName name="Pi1_4" localSheetId="1">'ФАКТИЧЕСКАЯ СЕБЕСТ ВОДА 2018'!_Pi1</definedName>
    <definedName name="Pi1_4" localSheetId="0">'ФАКТИЧЕСКАЯ СЕБЕСТ. СТОКИ 2018'!_Pi1</definedName>
    <definedName name="Pi1_4">_Pi1</definedName>
    <definedName name="Pi1_67" localSheetId="1">'ФАКТИЧЕСКАЯ СЕБЕСТ ВОДА 2018'!_Pi1</definedName>
    <definedName name="Pi1_67" localSheetId="0">'ФАКТИЧЕСКАЯ СЕБЕСТ. СТОКИ 2018'!_Pi1</definedName>
    <definedName name="Pi1_67">_Pi1</definedName>
    <definedName name="Pi1_70" localSheetId="1">'ФАКТИЧЕСКАЯ СЕБЕСТ ВОДА 2018'!_Pi1</definedName>
    <definedName name="Pi1_70" localSheetId="0">'ФАКТИЧЕСКАЯ СЕБЕСТ. СТОКИ 2018'!_Pi1</definedName>
    <definedName name="Pi1_70">_Pi1</definedName>
    <definedName name="Pi1_71" localSheetId="1">'ФАКТИЧЕСКАЯ СЕБЕСТ ВОДА 2018'!_Pi1</definedName>
    <definedName name="Pi1_71" localSheetId="0">'ФАКТИЧЕСКАЯ СЕБЕСТ. СТОКИ 2018'!_Pi1</definedName>
    <definedName name="Pi1_71">_Pi1</definedName>
    <definedName name="Pi1_72" localSheetId="1">'ФАКТИЧЕСКАЯ СЕБЕСТ ВОДА 2018'!_Pi1</definedName>
    <definedName name="Pi1_72" localSheetId="0">'ФАКТИЧЕСКАЯ СЕБЕСТ. СТОКИ 2018'!_Pi1</definedName>
    <definedName name="Pi1_72">_Pi1</definedName>
    <definedName name="Pi1_74" localSheetId="1">'ФАКТИЧЕСКАЯ СЕБЕСТ ВОДА 2018'!_Pi1</definedName>
    <definedName name="Pi1_74" localSheetId="0">'ФАКТИЧЕСКАЯ СЕБЕСТ. СТОКИ 2018'!_Pi1</definedName>
    <definedName name="Pi1_74">_Pi1</definedName>
    <definedName name="Pi1_9" localSheetId="1">'ФАКТИЧЕСКАЯ СЕБЕСТ ВОДА 2018'!_Pi1</definedName>
    <definedName name="Pi1_9" localSheetId="0">'ФАКТИЧЕСКАЯ СЕБЕСТ. СТОКИ 2018'!_Pi1</definedName>
    <definedName name="Pi1_9">_Pi1</definedName>
    <definedName name="Pi2_1" localSheetId="1">'ФАКТИЧЕСКАЯ СЕБЕСТ ВОДА 2018'!_Pi2</definedName>
    <definedName name="Pi2_1" localSheetId="0">'ФАКТИЧЕСКАЯ СЕБЕСТ. СТОКИ 2018'!_Pi2</definedName>
    <definedName name="Pi2_1">[0]!_Pi2</definedName>
    <definedName name="Pi2_10" localSheetId="1">'ФАКТИЧЕСКАЯ СЕБЕСТ ВОДА 2018'!_Pi2</definedName>
    <definedName name="Pi2_10" localSheetId="0">'ФАКТИЧЕСКАЯ СЕБЕСТ. СТОКИ 2018'!_Pi2</definedName>
    <definedName name="Pi2_10">[0]!_Pi2</definedName>
    <definedName name="Pi2_11" localSheetId="1">'ФАКТИЧЕСКАЯ СЕБЕСТ ВОДА 2018'!_Pi2</definedName>
    <definedName name="Pi2_11" localSheetId="0">'ФАКТИЧЕСКАЯ СЕБЕСТ. СТОКИ 2018'!_Pi2</definedName>
    <definedName name="Pi2_11">[0]!_Pi2</definedName>
    <definedName name="Pi2_13" localSheetId="1">'ФАКТИЧЕСКАЯ СЕБЕСТ ВОДА 2018'!_Pi2</definedName>
    <definedName name="Pi2_13" localSheetId="0">'ФАКТИЧЕСКАЯ СЕБЕСТ. СТОКИ 2018'!_Pi2</definedName>
    <definedName name="Pi2_13">[0]!_Pi2</definedName>
    <definedName name="Pi2_14" localSheetId="1">'ФАКТИЧЕСКАЯ СЕБЕСТ ВОДА 2018'!_Pi2</definedName>
    <definedName name="Pi2_14" localSheetId="0">'ФАКТИЧЕСКАЯ СЕБЕСТ. СТОКИ 2018'!_Pi2</definedName>
    <definedName name="Pi2_14">[0]!_Pi2</definedName>
    <definedName name="Pi2_15" localSheetId="1">'ФАКТИЧЕСКАЯ СЕБЕСТ ВОДА 2018'!_Pi2</definedName>
    <definedName name="Pi2_15" localSheetId="0">'ФАКТИЧЕСКАЯ СЕБЕСТ. СТОКИ 2018'!_Pi2</definedName>
    <definedName name="Pi2_15">_Pi2</definedName>
    <definedName name="Pi2_16" localSheetId="1">'ФАКТИЧЕСКАЯ СЕБЕСТ ВОДА 2018'!_Pi2</definedName>
    <definedName name="Pi2_16" localSheetId="0">'ФАКТИЧЕСКАЯ СЕБЕСТ. СТОКИ 2018'!_Pi2</definedName>
    <definedName name="Pi2_16">[0]!_Pi2</definedName>
    <definedName name="Pi2_2" localSheetId="1">'ФАКТИЧЕСКАЯ СЕБЕСТ ВОДА 2018'!_Pi2</definedName>
    <definedName name="Pi2_2" localSheetId="0">'ФАКТИЧЕСКАЯ СЕБЕСТ. СТОКИ 2018'!_Pi2</definedName>
    <definedName name="Pi2_2">[0]!_Pi2</definedName>
    <definedName name="Pi2_22" localSheetId="1">'ФАКТИЧЕСКАЯ СЕБЕСТ ВОДА 2018'!_Pi2</definedName>
    <definedName name="Pi2_22" localSheetId="0">'ФАКТИЧЕСКАЯ СЕБЕСТ. СТОКИ 2018'!_Pi2</definedName>
    <definedName name="Pi2_22">_Pi2</definedName>
    <definedName name="Pi2_3" localSheetId="1">'ФАКТИЧЕСКАЯ СЕБЕСТ ВОДА 2018'!_Pi2</definedName>
    <definedName name="Pi2_3" localSheetId="0">'ФАКТИЧЕСКАЯ СЕБЕСТ. СТОКИ 2018'!_Pi2</definedName>
    <definedName name="Pi2_3">[0]!_Pi2</definedName>
    <definedName name="Pi2_4" localSheetId="1">'ФАКТИЧЕСКАЯ СЕБЕСТ ВОДА 2018'!_Pi2</definedName>
    <definedName name="Pi2_4" localSheetId="0">'ФАКТИЧЕСКАЯ СЕБЕСТ. СТОКИ 2018'!_Pi2</definedName>
    <definedName name="Pi2_4">_Pi2</definedName>
    <definedName name="Pi2_67" localSheetId="1">'ФАКТИЧЕСКАЯ СЕБЕСТ ВОДА 2018'!_Pi2</definedName>
    <definedName name="Pi2_67" localSheetId="0">'ФАКТИЧЕСКАЯ СЕБЕСТ. СТОКИ 2018'!_Pi2</definedName>
    <definedName name="Pi2_67">_Pi2</definedName>
    <definedName name="Pi2_70" localSheetId="1">'ФАКТИЧЕСКАЯ СЕБЕСТ ВОДА 2018'!_Pi2</definedName>
    <definedName name="Pi2_70" localSheetId="0">'ФАКТИЧЕСКАЯ СЕБЕСТ. СТОКИ 2018'!_Pi2</definedName>
    <definedName name="Pi2_70">_Pi2</definedName>
    <definedName name="Pi2_71" localSheetId="1">'ФАКТИЧЕСКАЯ СЕБЕСТ ВОДА 2018'!_Pi2</definedName>
    <definedName name="Pi2_71" localSheetId="0">'ФАКТИЧЕСКАЯ СЕБЕСТ. СТОКИ 2018'!_Pi2</definedName>
    <definedName name="Pi2_71">_Pi2</definedName>
    <definedName name="Pi2_72" localSheetId="1">'ФАКТИЧЕСКАЯ СЕБЕСТ ВОДА 2018'!_Pi2</definedName>
    <definedName name="Pi2_72" localSheetId="0">'ФАКТИЧЕСКАЯ СЕБЕСТ. СТОКИ 2018'!_Pi2</definedName>
    <definedName name="Pi2_72">_Pi2</definedName>
    <definedName name="Pi2_74" localSheetId="1">'ФАКТИЧЕСКАЯ СЕБЕСТ ВОДА 2018'!_Pi2</definedName>
    <definedName name="Pi2_74" localSheetId="0">'ФАКТИЧЕСКАЯ СЕБЕСТ. СТОКИ 2018'!_Pi2</definedName>
    <definedName name="Pi2_74">_Pi2</definedName>
    <definedName name="Pi2_9" localSheetId="1">'ФАКТИЧЕСКАЯ СЕБЕСТ ВОДА 2018'!_Pi2</definedName>
    <definedName name="Pi2_9" localSheetId="0">'ФАКТИЧЕСКАЯ СЕБЕСТ. СТОКИ 2018'!_Pi2</definedName>
    <definedName name="Pi2_9">_Pi2</definedName>
    <definedName name="Pi3_1" localSheetId="1">'ФАКТИЧЕСКАЯ СЕБЕСТ ВОДА 2018'!_Pi3</definedName>
    <definedName name="Pi3_1" localSheetId="0">'ФАКТИЧЕСКАЯ СЕБЕСТ. СТОКИ 2018'!_Pi3</definedName>
    <definedName name="Pi3_1">[0]!_Pi3</definedName>
    <definedName name="Pi3_10" localSheetId="1">'ФАКТИЧЕСКАЯ СЕБЕСТ ВОДА 2018'!_Pi3</definedName>
    <definedName name="Pi3_10" localSheetId="0">'ФАКТИЧЕСКАЯ СЕБЕСТ. СТОКИ 2018'!_Pi3</definedName>
    <definedName name="Pi3_10">[0]!_Pi3</definedName>
    <definedName name="Pi3_11" localSheetId="1">'ФАКТИЧЕСКАЯ СЕБЕСТ ВОДА 2018'!_Pi3</definedName>
    <definedName name="Pi3_11" localSheetId="0">'ФАКТИЧЕСКАЯ СЕБЕСТ. СТОКИ 2018'!_Pi3</definedName>
    <definedName name="Pi3_11">[0]!_Pi3</definedName>
    <definedName name="Pi3_13" localSheetId="1">'ФАКТИЧЕСКАЯ СЕБЕСТ ВОДА 2018'!_Pi3</definedName>
    <definedName name="Pi3_13" localSheetId="0">'ФАКТИЧЕСКАЯ СЕБЕСТ. СТОКИ 2018'!_Pi3</definedName>
    <definedName name="Pi3_13">[0]!_Pi3</definedName>
    <definedName name="Pi3_14" localSheetId="1">'ФАКТИЧЕСКАЯ СЕБЕСТ ВОДА 2018'!_Pi3</definedName>
    <definedName name="Pi3_14" localSheetId="0">'ФАКТИЧЕСКАЯ СЕБЕСТ. СТОКИ 2018'!_Pi3</definedName>
    <definedName name="Pi3_14">[0]!_Pi3</definedName>
    <definedName name="Pi3_15" localSheetId="1">'ФАКТИЧЕСКАЯ СЕБЕСТ ВОДА 2018'!_Pi3</definedName>
    <definedName name="Pi3_15" localSheetId="0">'ФАКТИЧЕСКАЯ СЕБЕСТ. СТОКИ 2018'!_Pi3</definedName>
    <definedName name="Pi3_15">_Pi3</definedName>
    <definedName name="Pi3_16" localSheetId="1">'ФАКТИЧЕСКАЯ СЕБЕСТ ВОДА 2018'!_Pi3</definedName>
    <definedName name="Pi3_16" localSheetId="0">'ФАКТИЧЕСКАЯ СЕБЕСТ. СТОКИ 2018'!_Pi3</definedName>
    <definedName name="Pi3_16">[0]!_Pi3</definedName>
    <definedName name="Pi3_2" localSheetId="1">'ФАКТИЧЕСКАЯ СЕБЕСТ ВОДА 2018'!_Pi3</definedName>
    <definedName name="Pi3_2" localSheetId="0">'ФАКТИЧЕСКАЯ СЕБЕСТ. СТОКИ 2018'!_Pi3</definedName>
    <definedName name="Pi3_2">[0]!_Pi3</definedName>
    <definedName name="Pi3_22" localSheetId="1">'ФАКТИЧЕСКАЯ СЕБЕСТ ВОДА 2018'!_Pi3</definedName>
    <definedName name="Pi3_22" localSheetId="0">'ФАКТИЧЕСКАЯ СЕБЕСТ. СТОКИ 2018'!_Pi3</definedName>
    <definedName name="Pi3_22">_Pi3</definedName>
    <definedName name="Pi3_3" localSheetId="1">'ФАКТИЧЕСКАЯ СЕБЕСТ ВОДА 2018'!_Pi3</definedName>
    <definedName name="Pi3_3" localSheetId="0">'ФАКТИЧЕСКАЯ СЕБЕСТ. СТОКИ 2018'!_Pi3</definedName>
    <definedName name="Pi3_3">[0]!_Pi3</definedName>
    <definedName name="Pi3_4" localSheetId="1">'ФАКТИЧЕСКАЯ СЕБЕСТ ВОДА 2018'!_Pi3</definedName>
    <definedName name="Pi3_4" localSheetId="0">'ФАКТИЧЕСКАЯ СЕБЕСТ. СТОКИ 2018'!_Pi3</definedName>
    <definedName name="Pi3_4">_Pi3</definedName>
    <definedName name="Pi3_67" localSheetId="1">'ФАКТИЧЕСКАЯ СЕБЕСТ ВОДА 2018'!_Pi3</definedName>
    <definedName name="Pi3_67" localSheetId="0">'ФАКТИЧЕСКАЯ СЕБЕСТ. СТОКИ 2018'!_Pi3</definedName>
    <definedName name="Pi3_67">_Pi3</definedName>
    <definedName name="Pi3_70" localSheetId="1">'ФАКТИЧЕСКАЯ СЕБЕСТ ВОДА 2018'!_Pi3</definedName>
    <definedName name="Pi3_70" localSheetId="0">'ФАКТИЧЕСКАЯ СЕБЕСТ. СТОКИ 2018'!_Pi3</definedName>
    <definedName name="Pi3_70">_Pi3</definedName>
    <definedName name="Pi3_71" localSheetId="1">'ФАКТИЧЕСКАЯ СЕБЕСТ ВОДА 2018'!_Pi3</definedName>
    <definedName name="Pi3_71" localSheetId="0">'ФАКТИЧЕСКАЯ СЕБЕСТ. СТОКИ 2018'!_Pi3</definedName>
    <definedName name="Pi3_71">_Pi3</definedName>
    <definedName name="Pi3_72" localSheetId="1">'ФАКТИЧЕСКАЯ СЕБЕСТ ВОДА 2018'!_Pi3</definedName>
    <definedName name="Pi3_72" localSheetId="0">'ФАКТИЧЕСКАЯ СЕБЕСТ. СТОКИ 2018'!_Pi3</definedName>
    <definedName name="Pi3_72">_Pi3</definedName>
    <definedName name="Pi3_74" localSheetId="1">'ФАКТИЧЕСКАЯ СЕБЕСТ ВОДА 2018'!_Pi3</definedName>
    <definedName name="Pi3_74" localSheetId="0">'ФАКТИЧЕСКАЯ СЕБЕСТ. СТОКИ 2018'!_Pi3</definedName>
    <definedName name="Pi3_74">_Pi3</definedName>
    <definedName name="Pi3_9" localSheetId="1">'ФАКТИЧЕСКАЯ СЕБЕСТ ВОДА 2018'!_Pi3</definedName>
    <definedName name="Pi3_9" localSheetId="0">'ФАКТИЧЕСКАЯ СЕБЕСТ. СТОКИ 2018'!_Pi3</definedName>
    <definedName name="Pi3_9">_Pi3</definedName>
    <definedName name="Pi4_1" localSheetId="1">'ФАКТИЧЕСКАЯ СЕБЕСТ ВОДА 2018'!_Pi4</definedName>
    <definedName name="Pi4_1" localSheetId="0">'ФАКТИЧЕСКАЯ СЕБЕСТ. СТОКИ 2018'!_Pi4</definedName>
    <definedName name="Pi4_1">[0]!_Pi4</definedName>
    <definedName name="Pi4_10" localSheetId="1">'ФАКТИЧЕСКАЯ СЕБЕСТ ВОДА 2018'!_Pi4</definedName>
    <definedName name="Pi4_10" localSheetId="0">'ФАКТИЧЕСКАЯ СЕБЕСТ. СТОКИ 2018'!_Pi4</definedName>
    <definedName name="Pi4_10">[0]!_Pi4</definedName>
    <definedName name="Pi4_11" localSheetId="1">'ФАКТИЧЕСКАЯ СЕБЕСТ ВОДА 2018'!_Pi4</definedName>
    <definedName name="Pi4_11" localSheetId="0">'ФАКТИЧЕСКАЯ СЕБЕСТ. СТОКИ 2018'!_Pi4</definedName>
    <definedName name="Pi4_11">[0]!_Pi4</definedName>
    <definedName name="Pi4_13" localSheetId="1">'ФАКТИЧЕСКАЯ СЕБЕСТ ВОДА 2018'!_Pi4</definedName>
    <definedName name="Pi4_13" localSheetId="0">'ФАКТИЧЕСКАЯ СЕБЕСТ. СТОКИ 2018'!_Pi4</definedName>
    <definedName name="Pi4_13">[0]!_Pi4</definedName>
    <definedName name="Pi4_14" localSheetId="1">'ФАКТИЧЕСКАЯ СЕБЕСТ ВОДА 2018'!_Pi4</definedName>
    <definedName name="Pi4_14" localSheetId="0">'ФАКТИЧЕСКАЯ СЕБЕСТ. СТОКИ 2018'!_Pi4</definedName>
    <definedName name="Pi4_14">[0]!_Pi4</definedName>
    <definedName name="Pi4_15" localSheetId="1">'ФАКТИЧЕСКАЯ СЕБЕСТ ВОДА 2018'!_Pi4</definedName>
    <definedName name="Pi4_15" localSheetId="0">'ФАКТИЧЕСКАЯ СЕБЕСТ. СТОКИ 2018'!_Pi4</definedName>
    <definedName name="Pi4_15">_Pi4</definedName>
    <definedName name="Pi4_16" localSheetId="1">'ФАКТИЧЕСКАЯ СЕБЕСТ ВОДА 2018'!_Pi4</definedName>
    <definedName name="Pi4_16" localSheetId="0">'ФАКТИЧЕСКАЯ СЕБЕСТ. СТОКИ 2018'!_Pi4</definedName>
    <definedName name="Pi4_16">[0]!_Pi4</definedName>
    <definedName name="Pi4_2" localSheetId="1">'ФАКТИЧЕСКАЯ СЕБЕСТ ВОДА 2018'!_Pi4</definedName>
    <definedName name="Pi4_2" localSheetId="0">'ФАКТИЧЕСКАЯ СЕБЕСТ. СТОКИ 2018'!_Pi4</definedName>
    <definedName name="Pi4_2">[0]!_Pi4</definedName>
    <definedName name="Pi4_22" localSheetId="1">'ФАКТИЧЕСКАЯ СЕБЕСТ ВОДА 2018'!_Pi4</definedName>
    <definedName name="Pi4_22" localSheetId="0">'ФАКТИЧЕСКАЯ СЕБЕСТ. СТОКИ 2018'!_Pi4</definedName>
    <definedName name="Pi4_22">_Pi4</definedName>
    <definedName name="Pi4_3" localSheetId="1">'ФАКТИЧЕСКАЯ СЕБЕСТ ВОДА 2018'!_Pi4</definedName>
    <definedName name="Pi4_3" localSheetId="0">'ФАКТИЧЕСКАЯ СЕБЕСТ. СТОКИ 2018'!_Pi4</definedName>
    <definedName name="Pi4_3">[0]!_Pi4</definedName>
    <definedName name="Pi4_4" localSheetId="1">'ФАКТИЧЕСКАЯ СЕБЕСТ ВОДА 2018'!_Pi4</definedName>
    <definedName name="Pi4_4" localSheetId="0">'ФАКТИЧЕСКАЯ СЕБЕСТ. СТОКИ 2018'!_Pi4</definedName>
    <definedName name="Pi4_4">_Pi4</definedName>
    <definedName name="Pi4_67" localSheetId="1">'ФАКТИЧЕСКАЯ СЕБЕСТ ВОДА 2018'!_Pi4</definedName>
    <definedName name="Pi4_67" localSheetId="0">'ФАКТИЧЕСКАЯ СЕБЕСТ. СТОКИ 2018'!_Pi4</definedName>
    <definedName name="Pi4_67">_Pi4</definedName>
    <definedName name="Pi4_70" localSheetId="1">'ФАКТИЧЕСКАЯ СЕБЕСТ ВОДА 2018'!_Pi4</definedName>
    <definedName name="Pi4_70" localSheetId="0">'ФАКТИЧЕСКАЯ СЕБЕСТ. СТОКИ 2018'!_Pi4</definedName>
    <definedName name="Pi4_70">_Pi4</definedName>
    <definedName name="Pi4_71" localSheetId="1">'ФАКТИЧЕСКАЯ СЕБЕСТ ВОДА 2018'!_Pi4</definedName>
    <definedName name="Pi4_71" localSheetId="0">'ФАКТИЧЕСКАЯ СЕБЕСТ. СТОКИ 2018'!_Pi4</definedName>
    <definedName name="Pi4_71">_Pi4</definedName>
    <definedName name="Pi4_72" localSheetId="1">'ФАКТИЧЕСКАЯ СЕБЕСТ ВОДА 2018'!_Pi4</definedName>
    <definedName name="Pi4_72" localSheetId="0">'ФАКТИЧЕСКАЯ СЕБЕСТ. СТОКИ 2018'!_Pi4</definedName>
    <definedName name="Pi4_72">_Pi4</definedName>
    <definedName name="Pi4_74" localSheetId="1">'ФАКТИЧЕСКАЯ СЕБЕСТ ВОДА 2018'!_Pi4</definedName>
    <definedName name="Pi4_74" localSheetId="0">'ФАКТИЧЕСКАЯ СЕБЕСТ. СТОКИ 2018'!_Pi4</definedName>
    <definedName name="Pi4_74">_Pi4</definedName>
    <definedName name="Pi4_9" localSheetId="1">'ФАКТИЧЕСКАЯ СЕБЕСТ ВОДА 2018'!_Pi4</definedName>
    <definedName name="Pi4_9" localSheetId="0">'ФАКТИЧЕСКАЯ СЕБЕСТ. СТОКИ 2018'!_Pi4</definedName>
    <definedName name="Pi4_9">_Pi4</definedName>
    <definedName name="Pi5_1" localSheetId="1">'ФАКТИЧЕСКАЯ СЕБЕСТ ВОДА 2018'!_Pi5</definedName>
    <definedName name="Pi5_1" localSheetId="0">'ФАКТИЧЕСКАЯ СЕБЕСТ. СТОКИ 2018'!_Pi5</definedName>
    <definedName name="Pi5_1">[0]!_Pi5</definedName>
    <definedName name="Pi5_10" localSheetId="1">'ФАКТИЧЕСКАЯ СЕБЕСТ ВОДА 2018'!_Pi5</definedName>
    <definedName name="Pi5_10" localSheetId="0">'ФАКТИЧЕСКАЯ СЕБЕСТ. СТОКИ 2018'!_Pi5</definedName>
    <definedName name="Pi5_10">[0]!_Pi5</definedName>
    <definedName name="Pi5_11" localSheetId="1">'ФАКТИЧЕСКАЯ СЕБЕСТ ВОДА 2018'!_Pi5</definedName>
    <definedName name="Pi5_11" localSheetId="0">'ФАКТИЧЕСКАЯ СЕБЕСТ. СТОКИ 2018'!_Pi5</definedName>
    <definedName name="Pi5_11">[0]!_Pi5</definedName>
    <definedName name="Pi5_13" localSheetId="1">'ФАКТИЧЕСКАЯ СЕБЕСТ ВОДА 2018'!_Pi5</definedName>
    <definedName name="Pi5_13" localSheetId="0">'ФАКТИЧЕСКАЯ СЕБЕСТ. СТОКИ 2018'!_Pi5</definedName>
    <definedName name="Pi5_13">[0]!_Pi5</definedName>
    <definedName name="Pi5_14" localSheetId="1">'ФАКТИЧЕСКАЯ СЕБЕСТ ВОДА 2018'!_Pi5</definedName>
    <definedName name="Pi5_14" localSheetId="0">'ФАКТИЧЕСКАЯ СЕБЕСТ. СТОКИ 2018'!_Pi5</definedName>
    <definedName name="Pi5_14">[0]!_Pi5</definedName>
    <definedName name="Pi5_15" localSheetId="1">'ФАКТИЧЕСКАЯ СЕБЕСТ ВОДА 2018'!_Pi5</definedName>
    <definedName name="Pi5_15" localSheetId="0">'ФАКТИЧЕСКАЯ СЕБЕСТ. СТОКИ 2018'!_Pi5</definedName>
    <definedName name="Pi5_15">_Pi5</definedName>
    <definedName name="Pi5_16" localSheetId="1">'ФАКТИЧЕСКАЯ СЕБЕСТ ВОДА 2018'!_Pi5</definedName>
    <definedName name="Pi5_16" localSheetId="0">'ФАКТИЧЕСКАЯ СЕБЕСТ. СТОКИ 2018'!_Pi5</definedName>
    <definedName name="Pi5_16">[0]!_Pi5</definedName>
    <definedName name="Pi5_2" localSheetId="1">'ФАКТИЧЕСКАЯ СЕБЕСТ ВОДА 2018'!_Pi5</definedName>
    <definedName name="Pi5_2" localSheetId="0">'ФАКТИЧЕСКАЯ СЕБЕСТ. СТОКИ 2018'!_Pi5</definedName>
    <definedName name="Pi5_2">[0]!_Pi5</definedName>
    <definedName name="Pi5_22" localSheetId="1">'ФАКТИЧЕСКАЯ СЕБЕСТ ВОДА 2018'!_Pi5</definedName>
    <definedName name="Pi5_22" localSheetId="0">'ФАКТИЧЕСКАЯ СЕБЕСТ. СТОКИ 2018'!_Pi5</definedName>
    <definedName name="Pi5_22">_Pi5</definedName>
    <definedName name="Pi5_3" localSheetId="1">'ФАКТИЧЕСКАЯ СЕБЕСТ ВОДА 2018'!_Pi5</definedName>
    <definedName name="Pi5_3" localSheetId="0">'ФАКТИЧЕСКАЯ СЕБЕСТ. СТОКИ 2018'!_Pi5</definedName>
    <definedName name="Pi5_3">[0]!_Pi5</definedName>
    <definedName name="Pi5_4" localSheetId="1">'ФАКТИЧЕСКАЯ СЕБЕСТ ВОДА 2018'!_Pi5</definedName>
    <definedName name="Pi5_4" localSheetId="0">'ФАКТИЧЕСКАЯ СЕБЕСТ. СТОКИ 2018'!_Pi5</definedName>
    <definedName name="Pi5_4">_Pi5</definedName>
    <definedName name="Pi5_67" localSheetId="1">'ФАКТИЧЕСКАЯ СЕБЕСТ ВОДА 2018'!_Pi5</definedName>
    <definedName name="Pi5_67" localSheetId="0">'ФАКТИЧЕСКАЯ СЕБЕСТ. СТОКИ 2018'!_Pi5</definedName>
    <definedName name="Pi5_67">_Pi5</definedName>
    <definedName name="Pi5_70" localSheetId="1">'ФАКТИЧЕСКАЯ СЕБЕСТ ВОДА 2018'!_Pi5</definedName>
    <definedName name="Pi5_70" localSheetId="0">'ФАКТИЧЕСКАЯ СЕБЕСТ. СТОКИ 2018'!_Pi5</definedName>
    <definedName name="Pi5_70">_Pi5</definedName>
    <definedName name="Pi5_71" localSheetId="1">'ФАКТИЧЕСКАЯ СЕБЕСТ ВОДА 2018'!_Pi5</definedName>
    <definedName name="Pi5_71" localSheetId="0">'ФАКТИЧЕСКАЯ СЕБЕСТ. СТОКИ 2018'!_Pi5</definedName>
    <definedName name="Pi5_71">_Pi5</definedName>
    <definedName name="Pi5_72" localSheetId="1">'ФАКТИЧЕСКАЯ СЕБЕСТ ВОДА 2018'!_Pi5</definedName>
    <definedName name="Pi5_72" localSheetId="0">'ФАКТИЧЕСКАЯ СЕБЕСТ. СТОКИ 2018'!_Pi5</definedName>
    <definedName name="Pi5_72">_Pi5</definedName>
    <definedName name="Pi5_74" localSheetId="1">'ФАКТИЧЕСКАЯ СЕБЕСТ ВОДА 2018'!_Pi5</definedName>
    <definedName name="Pi5_74" localSheetId="0">'ФАКТИЧЕСКАЯ СЕБЕСТ. СТОКИ 2018'!_Pi5</definedName>
    <definedName name="Pi5_74">_Pi5</definedName>
    <definedName name="Pi5_9" localSheetId="1">'ФАКТИЧЕСКАЯ СЕБЕСТ ВОДА 2018'!_Pi5</definedName>
    <definedName name="Pi5_9" localSheetId="0">'ФАКТИЧЕСКАЯ СЕБЕСТ. СТОКИ 2018'!_Pi5</definedName>
    <definedName name="Pi5_9">_Pi5</definedName>
    <definedName name="TEMPLATE_SPHERE">[9]TECHSHEET!$G$2</definedName>
    <definedName name="TEMPLATE_SPHERE_CODE">[9]TECHSHEET!$G$37</definedName>
    <definedName name="аа" localSheetId="1">#N/A</definedName>
    <definedName name="аа" localSheetId="0">#N/A</definedName>
    <definedName name="аа">#N/A</definedName>
    <definedName name="аа_10" localSheetId="1">'ФАКТИЧЕСКАЯ СЕБЕСТ ВОДА 2018'!аа</definedName>
    <definedName name="аа_10" localSheetId="0">'ФАКТИЧЕСКАЯ СЕБЕСТ. СТОКИ 2018'!аа</definedName>
    <definedName name="аа_10">[0]!аа</definedName>
    <definedName name="аа_14" localSheetId="1">'ФАКТИЧЕСКАЯ СЕБЕСТ ВОДА 2018'!аа</definedName>
    <definedName name="аа_14" localSheetId="0">'ФАКТИЧЕСКАЯ СЕБЕСТ. СТОКИ 2018'!аа</definedName>
    <definedName name="аа_14">[0]!аа</definedName>
    <definedName name="аа_15" localSheetId="1">'ФАКТИЧЕСКАЯ СЕБЕСТ ВОДА 2018'!аа</definedName>
    <definedName name="аа_15" localSheetId="0">'ФАКТИЧЕСКАЯ СЕБЕСТ. СТОКИ 2018'!аа</definedName>
    <definedName name="аа_15">[0]!аа</definedName>
    <definedName name="аа_16" localSheetId="1">'ФАКТИЧЕСКАЯ СЕБЕСТ ВОДА 2018'!аа</definedName>
    <definedName name="аа_16" localSheetId="0">'ФАКТИЧЕСКАЯ СЕБЕСТ. СТОКИ 2018'!аа</definedName>
    <definedName name="аа_16">[0]!аа</definedName>
    <definedName name="аа_2" localSheetId="1">'ФАКТИЧЕСКАЯ СЕБЕСТ ВОДА 2018'!аа</definedName>
    <definedName name="аа_2" localSheetId="0">'ФАКТИЧЕСКАЯ СЕБЕСТ. СТОКИ 2018'!аа</definedName>
    <definedName name="аа_2">[0]!аа</definedName>
    <definedName name="апапа" localSheetId="1">'ФАКТИЧЕСКАЯ СЕБЕСТ ВОДА 2018'!_Pi4</definedName>
    <definedName name="апапа" localSheetId="0">'ФАКТИЧЕСКАЯ СЕБЕСТ. СТОКИ 2018'!_Pi4</definedName>
    <definedName name="апапа">[0]!_Pi4</definedName>
    <definedName name="апапа_1" localSheetId="1">'ФАКТИЧЕСКАЯ СЕБЕСТ ВОДА 2018'!_Pi4</definedName>
    <definedName name="апапа_1" localSheetId="0">'ФАКТИЧЕСКАЯ СЕБЕСТ. СТОКИ 2018'!_Pi4</definedName>
    <definedName name="апапа_1">[0]!_Pi4</definedName>
    <definedName name="апапа_13" localSheetId="1">'ФАКТИЧЕСКАЯ СЕБЕСТ ВОДА 2018'!_Pi4</definedName>
    <definedName name="апапа_13" localSheetId="0">'ФАКТИЧЕСКАЯ СЕБЕСТ. СТОКИ 2018'!_Pi4</definedName>
    <definedName name="апапа_13">[0]!_Pi4</definedName>
    <definedName name="апапа_2" localSheetId="1">'ФАКТИЧЕСКАЯ СЕБЕСТ ВОДА 2018'!_Pi4</definedName>
    <definedName name="апапа_2" localSheetId="0">'ФАКТИЧЕСКАЯ СЕБЕСТ. СТОКИ 2018'!_Pi4</definedName>
    <definedName name="апапа_2">[0]!_Pi4</definedName>
    <definedName name="апквуцыыыыы">#N/A</definedName>
    <definedName name="б" localSheetId="1">#N/A</definedName>
    <definedName name="б" localSheetId="0">#N/A</definedName>
    <definedName name="б">#N/A</definedName>
    <definedName name="б_10" localSheetId="1">'ФАКТИЧЕСКАЯ СЕБЕСТ ВОДА 2018'!б</definedName>
    <definedName name="б_10" localSheetId="0">'ФАКТИЧЕСКАЯ СЕБЕСТ. СТОКИ 2018'!б</definedName>
    <definedName name="б_10">[0]!б</definedName>
    <definedName name="б_14" localSheetId="1">'ФАКТИЧЕСКАЯ СЕБЕСТ ВОДА 2018'!б</definedName>
    <definedName name="б_14" localSheetId="0">'ФАКТИЧЕСКАЯ СЕБЕСТ. СТОКИ 2018'!б</definedName>
    <definedName name="б_14">[0]!б</definedName>
    <definedName name="б_15" localSheetId="1">'ФАКТИЧЕСКАЯ СЕБЕСТ ВОДА 2018'!б</definedName>
    <definedName name="б_15" localSheetId="0">'ФАКТИЧЕСКАЯ СЕБЕСТ. СТОКИ 2018'!б</definedName>
    <definedName name="б_15">[0]!б</definedName>
    <definedName name="б_16" localSheetId="1">'ФАКТИЧЕСКАЯ СЕБЕСТ ВОДА 2018'!б</definedName>
    <definedName name="б_16" localSheetId="0">'ФАКТИЧЕСКАЯ СЕБЕСТ. СТОКИ 2018'!б</definedName>
    <definedName name="б_16">[0]!б</definedName>
    <definedName name="б_2" localSheetId="1">'ФАКТИЧЕСКАЯ СЕБЕСТ ВОДА 2018'!б</definedName>
    <definedName name="б_2" localSheetId="0">'ФАКТИЧЕСКАЯ СЕБЕСТ. СТОКИ 2018'!б</definedName>
    <definedName name="б_2">[0]!б</definedName>
    <definedName name="бдлшщззж">#N/A</definedName>
    <definedName name="бмипнеггоотббббббббб">#N/A</definedName>
    <definedName name="бсмчакуее">#N/A</definedName>
    <definedName name="в" localSheetId="1">#N/A</definedName>
    <definedName name="в" localSheetId="0">#N/A</definedName>
    <definedName name="в">#N/A</definedName>
    <definedName name="в_10" localSheetId="1">'ФАКТИЧЕСКАЯ СЕБЕСТ ВОДА 2018'!в</definedName>
    <definedName name="в_10" localSheetId="0">'ФАКТИЧЕСКАЯ СЕБЕСТ. СТОКИ 2018'!в</definedName>
    <definedName name="в_10">[0]!в</definedName>
    <definedName name="в_14" localSheetId="1">'ФАКТИЧЕСКАЯ СЕБЕСТ ВОДА 2018'!в</definedName>
    <definedName name="в_14" localSheetId="0">'ФАКТИЧЕСКАЯ СЕБЕСТ. СТОКИ 2018'!в</definedName>
    <definedName name="в_14">[0]!в</definedName>
    <definedName name="в_15" localSheetId="1">'ФАКТИЧЕСКАЯ СЕБЕСТ ВОДА 2018'!в</definedName>
    <definedName name="в_15" localSheetId="0">'ФАКТИЧЕСКАЯ СЕБЕСТ. СТОКИ 2018'!в</definedName>
    <definedName name="в_15">[0]!в</definedName>
    <definedName name="в_16" localSheetId="1">'ФАКТИЧЕСКАЯ СЕБЕСТ ВОДА 2018'!в</definedName>
    <definedName name="в_16" localSheetId="0">'ФАКТИЧЕСКАЯ СЕБЕСТ. СТОКИ 2018'!в</definedName>
    <definedName name="в_16">[0]!в</definedName>
    <definedName name="в_2" localSheetId="1">'ФАКТИЧЕСКАЯ СЕБЕСТ ВОДА 2018'!в</definedName>
    <definedName name="в_2" localSheetId="0">'ФАКТИЧЕСКАЯ СЕБЕСТ. СТОКИ 2018'!в</definedName>
    <definedName name="в_2">[0]!в</definedName>
    <definedName name="вааитььбблдшщщ">#N/A</definedName>
    <definedName name="вапроолдджюююююю">#N/A</definedName>
    <definedName name="выкапфвап">#REF!</definedName>
    <definedName name="гггггг" localSheetId="1">'[6]распределение январь по бухг.'!#REF!</definedName>
    <definedName name="гггггг" localSheetId="0">'[6]распределение январь по бухг.'!#REF!</definedName>
    <definedName name="гггггг">'[6]распределение январь по бухг.'!#REF!</definedName>
    <definedName name="гггггггггггггггггг" localSheetId="1">[6]расшифровка!#REF!</definedName>
    <definedName name="гггггггггггггггггг" localSheetId="0">[6]расшифровка!#REF!</definedName>
    <definedName name="гггггггггггггггггг">[6]расшифровка!#REF!</definedName>
    <definedName name="дапвеункее">#N/A</definedName>
    <definedName name="дголь" localSheetId="1">'ФАКТИЧЕСКАЯ СЕБЕСТ ВОДА 2018'!_Pi3</definedName>
    <definedName name="дголь" localSheetId="0">'ФАКТИЧЕСКАЯ СЕБЕСТ. СТОКИ 2018'!_Pi3</definedName>
    <definedName name="дголь">[0]!_Pi3</definedName>
    <definedName name="дголь_13" localSheetId="1">'ФАКТИЧЕСКАЯ СЕБЕСТ ВОДА 2018'!_Pi3</definedName>
    <definedName name="дголь_13" localSheetId="0">'ФАКТИЧЕСКАЯ СЕБЕСТ. СТОКИ 2018'!_Pi3</definedName>
    <definedName name="дголь_13">[0]!_Pi3</definedName>
    <definedName name="ддллоогггггггггггг">#N/A</definedName>
    <definedName name="длгоор" localSheetId="1">'ФАКТИЧЕСКАЯ СЕБЕСТ ВОДА 2018'!_Pi5</definedName>
    <definedName name="длгоор" localSheetId="0">'ФАКТИЧЕСКАЯ СЕБЕСТ. СТОКИ 2018'!_Pi5</definedName>
    <definedName name="длгоор">[0]!_Pi5</definedName>
    <definedName name="длгоор_13" localSheetId="1">'ФАКТИЧЕСКАЯ СЕБЕСТ ВОДА 2018'!_Pi5</definedName>
    <definedName name="длгоор_13" localSheetId="0">'ФАКТИЧЕСКАЯ СЕБЕСТ. СТОКИ 2018'!_Pi5</definedName>
    <definedName name="длгоор_13">[0]!_Pi5</definedName>
    <definedName name="длгоор_2" localSheetId="1">'ФАКТИЧЕСКАЯ СЕБЕСТ ВОДА 2018'!_Pi5</definedName>
    <definedName name="длгоор_2" localSheetId="0">'ФАКТИЧЕСКАЯ СЕБЕСТ. СТОКИ 2018'!_Pi5</definedName>
    <definedName name="длгоор_2">[0]!_Pi5</definedName>
    <definedName name="дллллл" localSheetId="1">'ФАКТИЧЕСКАЯ СЕБЕСТ ВОДА 2018'!_Pi3</definedName>
    <definedName name="дллллл" localSheetId="0">'ФАКТИЧЕСКАЯ СЕБЕСТ. СТОКИ 2018'!_Pi3</definedName>
    <definedName name="дллллл">[0]!_Pi3</definedName>
    <definedName name="дллллл_13" localSheetId="1">'ФАКТИЧЕСКАЯ СЕБЕСТ ВОДА 2018'!_Pi3</definedName>
    <definedName name="дллллл_13" localSheetId="0">'ФАКТИЧЕСКАЯ СЕБЕСТ. СТОКИ 2018'!_Pi3</definedName>
    <definedName name="дллллл_13">[0]!_Pi3</definedName>
    <definedName name="дллллл_2" localSheetId="1">'ФАКТИЧЕСКАЯ СЕБЕСТ ВОДА 2018'!_Pi3</definedName>
    <definedName name="дллллл_2" localSheetId="0">'ФАКТИЧЕСКАЯ СЕБЕСТ. СТОКИ 2018'!_Pi3</definedName>
    <definedName name="дллллл_2">[0]!_Pi3</definedName>
    <definedName name="длллоо">#REF!</definedName>
    <definedName name="длллоо_13">#REF!</definedName>
    <definedName name="_xlnm.Print_Titles" localSheetId="1">'ФАКТИЧЕСКАЯ СЕБЕСТ ВОДА 2018'!$40:$42</definedName>
    <definedName name="_xlnm.Print_Titles" localSheetId="0">'ФАКТИЧЕСКАЯ СЕБЕСТ. СТОКИ 2018'!$29:$31</definedName>
    <definedName name="имя" localSheetId="1">'ФАКТИЧЕСКАЯ СЕБЕСТ ВОДА 2018'!_Pi2</definedName>
    <definedName name="имя" localSheetId="0">'ФАКТИЧЕСКАЯ СЕБЕСТ. СТОКИ 2018'!_Pi2</definedName>
    <definedName name="имя">[0]!_Pi2</definedName>
    <definedName name="имя1" localSheetId="1">'ФАКТИЧЕСКАЯ СЕБЕСТ ВОДА 2018'!_Pi2</definedName>
    <definedName name="имя1" localSheetId="0">'ФАКТИЧЕСКАЯ СЕБЕСТ. СТОКИ 2018'!_Pi2</definedName>
    <definedName name="имя1">_Pi2</definedName>
    <definedName name="ипрнотьлгггг">#N/A</definedName>
    <definedName name="испаекроггш">#N/A</definedName>
    <definedName name="итроннгггг">[10]Нормат!$J$23</definedName>
    <definedName name="итрооогнгггг">#REF!</definedName>
    <definedName name="итрроггнроооооооо">#N/A</definedName>
    <definedName name="итррогнприиии">#N/A</definedName>
    <definedName name="итрроннгшлдбб">#N/A</definedName>
    <definedName name="итррр">[10]Нормат!$J$12</definedName>
    <definedName name="йцуукен">#N/A</definedName>
    <definedName name="коррект" localSheetId="1">#N/A</definedName>
    <definedName name="коррект" localSheetId="0">#N/A</definedName>
    <definedName name="коррект">#N/A</definedName>
    <definedName name="коррект_10" localSheetId="1">'ФАКТИЧЕСКАЯ СЕБЕСТ ВОДА 2018'!коррект</definedName>
    <definedName name="коррект_10" localSheetId="0">'ФАКТИЧЕСКАЯ СЕБЕСТ. СТОКИ 2018'!коррект</definedName>
    <definedName name="коррект_10">[0]!коррект</definedName>
    <definedName name="коррект_14" localSheetId="1">'ФАКТИЧЕСКАЯ СЕБЕСТ ВОДА 2018'!коррект</definedName>
    <definedName name="коррект_14" localSheetId="0">'ФАКТИЧЕСКАЯ СЕБЕСТ. СТОКИ 2018'!коррект</definedName>
    <definedName name="коррект_14">[0]!коррект</definedName>
    <definedName name="коррект_15" localSheetId="1">'ФАКТИЧЕСКАЯ СЕБЕСТ ВОДА 2018'!коррект</definedName>
    <definedName name="коррект_15" localSheetId="0">'ФАКТИЧЕСКАЯ СЕБЕСТ. СТОКИ 2018'!коррект</definedName>
    <definedName name="коррект_15">[0]!коррект</definedName>
    <definedName name="коррект_16" localSheetId="1">'ФАКТИЧЕСКАЯ СЕБЕСТ ВОДА 2018'!коррект</definedName>
    <definedName name="коррект_16" localSheetId="0">'ФАКТИЧЕСКАЯ СЕБЕСТ. СТОКИ 2018'!коррект</definedName>
    <definedName name="коррект_16">[0]!коррект</definedName>
    <definedName name="коррект_2" localSheetId="1">'ФАКТИЧЕСКАЯ СЕБЕСТ ВОДА 2018'!коррект</definedName>
    <definedName name="коррект_2" localSheetId="0">'ФАКТИЧЕСКАЯ СЕБЕСТ. СТОКИ 2018'!коррект</definedName>
    <definedName name="коррект_2">[0]!коррект</definedName>
    <definedName name="кууееерототтт">#N/A</definedName>
    <definedName name="лист" localSheetId="1">#N/A</definedName>
    <definedName name="лист" localSheetId="0">#N/A</definedName>
    <definedName name="лист">#N/A</definedName>
    <definedName name="лист_10" localSheetId="1">'ФАКТИЧЕСКАЯ СЕБЕСТ ВОДА 2018'!лист</definedName>
    <definedName name="лист_10" localSheetId="0">'ФАКТИЧЕСКАЯ СЕБЕСТ. СТОКИ 2018'!лист</definedName>
    <definedName name="лист_10">[0]!лист</definedName>
    <definedName name="лист_14" localSheetId="1">'ФАКТИЧЕСКАЯ СЕБЕСТ ВОДА 2018'!лист</definedName>
    <definedName name="лист_14" localSheetId="0">'ФАКТИЧЕСКАЯ СЕБЕСТ. СТОКИ 2018'!лист</definedName>
    <definedName name="лист_14">[0]!лист</definedName>
    <definedName name="лист_15" localSheetId="1">'ФАКТИЧЕСКАЯ СЕБЕСТ ВОДА 2018'!лист</definedName>
    <definedName name="лист_15" localSheetId="0">'ФАКТИЧЕСКАЯ СЕБЕСТ. СТОКИ 2018'!лист</definedName>
    <definedName name="лист_15">[0]!лист</definedName>
    <definedName name="лист_16" localSheetId="1">'ФАКТИЧЕСКАЯ СЕБЕСТ ВОДА 2018'!лист</definedName>
    <definedName name="лист_16" localSheetId="0">'ФАКТИЧЕСКАЯ СЕБЕСТ. СТОКИ 2018'!лист</definedName>
    <definedName name="лист_16">[0]!лист</definedName>
    <definedName name="лист_2" localSheetId="1">'ФАКТИЧЕСКАЯ СЕБЕСТ ВОДА 2018'!лист</definedName>
    <definedName name="лист_2" localSheetId="0">'ФАКТИЧЕСКАЯ СЕБЕСТ. СТОКИ 2018'!лист</definedName>
    <definedName name="лист_2">[0]!лист</definedName>
    <definedName name="лоекнукеущшбь">[11]Нормат!$J$23</definedName>
    <definedName name="лпоапкпвввввв">[12]Нормат!$J$23</definedName>
    <definedName name="мааппенннннннннннн">#N/A</definedName>
    <definedName name="маиттььббллл">#N/A</definedName>
    <definedName name="мапеенроооо">#REF!</definedName>
    <definedName name="мапппппппппп">#REF!</definedName>
    <definedName name="мипакенроггггг">#N/A</definedName>
    <definedName name="НАЛ" localSheetId="1">#N/A</definedName>
    <definedName name="НАЛ" localSheetId="0">#N/A</definedName>
    <definedName name="НАЛ">#N/A</definedName>
    <definedName name="НАЛ_10" localSheetId="1">'ФАКТИЧЕСКАЯ СЕБЕСТ ВОДА 2018'!НАЛ</definedName>
    <definedName name="НАЛ_10" localSheetId="0">'ФАКТИЧЕСКАЯ СЕБЕСТ. СТОКИ 2018'!НАЛ</definedName>
    <definedName name="НАЛ_10">[0]!НАЛ</definedName>
    <definedName name="НАЛ_14" localSheetId="1">'ФАКТИЧЕСКАЯ СЕБЕСТ ВОДА 2018'!НАЛ</definedName>
    <definedName name="НАЛ_14" localSheetId="0">'ФАКТИЧЕСКАЯ СЕБЕСТ. СТОКИ 2018'!НАЛ</definedName>
    <definedName name="НАЛ_14">[0]!НАЛ</definedName>
    <definedName name="НАЛ_15" localSheetId="1">'ФАКТИЧЕСКАЯ СЕБЕСТ ВОДА 2018'!НАЛ</definedName>
    <definedName name="НАЛ_15" localSheetId="0">'ФАКТИЧЕСКАЯ СЕБЕСТ. СТОКИ 2018'!НАЛ</definedName>
    <definedName name="НАЛ_15">[0]!НАЛ</definedName>
    <definedName name="НАЛ_16" localSheetId="1">'ФАКТИЧЕСКАЯ СЕБЕСТ ВОДА 2018'!НАЛ</definedName>
    <definedName name="НАЛ_16" localSheetId="0">'ФАКТИЧЕСКАЯ СЕБЕСТ. СТОКИ 2018'!НАЛ</definedName>
    <definedName name="НАЛ_16">[0]!НАЛ</definedName>
    <definedName name="НАЛ_2" localSheetId="1">'ФАКТИЧЕСКАЯ СЕБЕСТ ВОДА 2018'!НАЛ</definedName>
    <definedName name="НАЛ_2" localSheetId="0">'ФАКТИЧЕСКАЯ СЕБЕСТ. СТОКИ 2018'!НАЛ</definedName>
    <definedName name="НАЛ_2">[0]!НАЛ</definedName>
    <definedName name="НАЛИЧКА" localSheetId="1">#N/A</definedName>
    <definedName name="НАЛИЧКА" localSheetId="0">#N/A</definedName>
    <definedName name="НАЛИЧКА">#N/A</definedName>
    <definedName name="НАЛИЧКА_10" localSheetId="1">'ФАКТИЧЕСКАЯ СЕБЕСТ ВОДА 2018'!НАЛИЧКА</definedName>
    <definedName name="НАЛИЧКА_10" localSheetId="0">'ФАКТИЧЕСКАЯ СЕБЕСТ. СТОКИ 2018'!НАЛИЧКА</definedName>
    <definedName name="НАЛИЧКА_10">[0]!НАЛИЧКА</definedName>
    <definedName name="НАЛИЧКА_14" localSheetId="1">'ФАКТИЧЕСКАЯ СЕБЕСТ ВОДА 2018'!НАЛИЧКА</definedName>
    <definedName name="НАЛИЧКА_14" localSheetId="0">'ФАКТИЧЕСКАЯ СЕБЕСТ. СТОКИ 2018'!НАЛИЧКА</definedName>
    <definedName name="НАЛИЧКА_14">[0]!НАЛИЧКА</definedName>
    <definedName name="НАЛИЧКА_15" localSheetId="1">'ФАКТИЧЕСКАЯ СЕБЕСТ ВОДА 2018'!НАЛИЧКА</definedName>
    <definedName name="НАЛИЧКА_15" localSheetId="0">'ФАКТИЧЕСКАЯ СЕБЕСТ. СТОКИ 2018'!НАЛИЧКА</definedName>
    <definedName name="НАЛИЧКА_15">[0]!НАЛИЧКА</definedName>
    <definedName name="НАЛИЧКА_16" localSheetId="1">'ФАКТИЧЕСКАЯ СЕБЕСТ ВОДА 2018'!НАЛИЧКА</definedName>
    <definedName name="НАЛИЧКА_16" localSheetId="0">'ФАКТИЧЕСКАЯ СЕБЕСТ. СТОКИ 2018'!НАЛИЧКА</definedName>
    <definedName name="НАЛИЧКА_16">[0]!НАЛИЧКА</definedName>
    <definedName name="НАЛИЧКА_2" localSheetId="1">'ФАКТИЧЕСКАЯ СЕБЕСТ ВОДА 2018'!НАЛИЧКА</definedName>
    <definedName name="НАЛИЧКА_2" localSheetId="0">'ФАКТИЧЕСКАЯ СЕБЕСТ. СТОКИ 2018'!НАЛИЧКА</definedName>
    <definedName name="НАЛИЧКА_2">[0]!НАЛИЧКА</definedName>
    <definedName name="_xlnm.Print_Area" localSheetId="1">'ФАКТИЧЕСКАЯ СЕБЕСТ ВОДА 2018'!$A$1:$CP$88</definedName>
    <definedName name="_xlnm.Print_Area" localSheetId="0">'ФАКТИЧЕСКАЯ СЕБЕСТ. СТОКИ 2018'!$A$1:$CB$78</definedName>
    <definedName name="Объемы2">#REF!</definedName>
    <definedName name="Объемы2_13">#REF!</definedName>
    <definedName name="Объемы2_2">#REF!</definedName>
    <definedName name="олггшщзжжхх">#N/A</definedName>
    <definedName name="пае" localSheetId="1">#N/A</definedName>
    <definedName name="пае" localSheetId="0">#N/A</definedName>
    <definedName name="пае">#N/A</definedName>
    <definedName name="пае_10" localSheetId="1">'ФАКТИЧЕСКАЯ СЕБЕСТ ВОДА 2018'!пае</definedName>
    <definedName name="пае_10" localSheetId="0">'ФАКТИЧЕСКАЯ СЕБЕСТ. СТОКИ 2018'!пае</definedName>
    <definedName name="пае_10">[0]!пае</definedName>
    <definedName name="пае_14" localSheetId="1">'ФАКТИЧЕСКАЯ СЕБЕСТ ВОДА 2018'!пае</definedName>
    <definedName name="пае_14" localSheetId="0">'ФАКТИЧЕСКАЯ СЕБЕСТ. СТОКИ 2018'!пае</definedName>
    <definedName name="пае_14">[0]!пае</definedName>
    <definedName name="пае_15" localSheetId="1">'ФАКТИЧЕСКАЯ СЕБЕСТ ВОДА 2018'!пае</definedName>
    <definedName name="пае_15" localSheetId="0">'ФАКТИЧЕСКАЯ СЕБЕСТ. СТОКИ 2018'!пае</definedName>
    <definedName name="пае_15">[0]!пае</definedName>
    <definedName name="пае_16" localSheetId="1">'ФАКТИЧЕСКАЯ СЕБЕСТ ВОДА 2018'!пае</definedName>
    <definedName name="пае_16" localSheetId="0">'ФАКТИЧЕСКАЯ СЕБЕСТ. СТОКИ 2018'!пае</definedName>
    <definedName name="пае_16">[0]!пае</definedName>
    <definedName name="пае_2" localSheetId="1">'ФАКТИЧЕСКАЯ СЕБЕСТ ВОДА 2018'!пае</definedName>
    <definedName name="пае_2" localSheetId="0">'ФАКТИЧЕСКАЯ СЕБЕСТ. СТОКИ 2018'!пае</definedName>
    <definedName name="пае_2">[0]!пае</definedName>
    <definedName name="пимрн" localSheetId="1">'ФАКТИЧЕСКАЯ СЕБЕСТ ВОДА 2018'!_Pi2</definedName>
    <definedName name="пимрн" localSheetId="0">'ФАКТИЧЕСКАЯ СЕБЕСТ. СТОКИ 2018'!_Pi2</definedName>
    <definedName name="пимрн">[0]!_Pi2</definedName>
    <definedName name="пимрн_1" localSheetId="1">'ФАКТИЧЕСКАЯ СЕБЕСТ ВОДА 2018'!_Pi2</definedName>
    <definedName name="пимрн_1" localSheetId="0">'ФАКТИЧЕСКАЯ СЕБЕСТ. СТОКИ 2018'!_Pi2</definedName>
    <definedName name="пимрн_1">[0]!_Pi2</definedName>
    <definedName name="пимрн_13" localSheetId="1">'ФАКТИЧЕСКАЯ СЕБЕСТ ВОДА 2018'!_Pi2</definedName>
    <definedName name="пимрн_13" localSheetId="0">'ФАКТИЧЕСКАЯ СЕБЕСТ. СТОКИ 2018'!_Pi2</definedName>
    <definedName name="пимрн_13">[0]!_Pi2</definedName>
    <definedName name="пимрн_2" localSheetId="1">'ФАКТИЧЕСКАЯ СЕБЕСТ ВОДА 2018'!_Pi2</definedName>
    <definedName name="пимрн_2" localSheetId="0">'ФАКТИЧЕСКАЯ СЕБЕСТ. СТОКИ 2018'!_Pi2</definedName>
    <definedName name="пимрн_2">[0]!_Pi2</definedName>
    <definedName name="про" localSheetId="1">#N/A</definedName>
    <definedName name="про" localSheetId="0">#N/A</definedName>
    <definedName name="про">#N/A</definedName>
    <definedName name="про_10" localSheetId="1">'ФАКТИЧЕСКАЯ СЕБЕСТ ВОДА 2018'!про</definedName>
    <definedName name="про_10" localSheetId="0">'ФАКТИЧЕСКАЯ СЕБЕСТ. СТОКИ 2018'!про</definedName>
    <definedName name="про_10">[0]!про</definedName>
    <definedName name="про_14" localSheetId="1">'ФАКТИЧЕСКАЯ СЕБЕСТ ВОДА 2018'!про</definedName>
    <definedName name="про_14" localSheetId="0">'ФАКТИЧЕСКАЯ СЕБЕСТ. СТОКИ 2018'!про</definedName>
    <definedName name="про_14">[0]!про</definedName>
    <definedName name="про_15" localSheetId="1">'ФАКТИЧЕСКАЯ СЕБЕСТ ВОДА 2018'!про</definedName>
    <definedName name="про_15" localSheetId="0">'ФАКТИЧЕСКАЯ СЕБЕСТ. СТОКИ 2018'!про</definedName>
    <definedName name="про_15">[0]!про</definedName>
    <definedName name="про_16" localSheetId="1">'ФАКТИЧЕСКАЯ СЕБЕСТ ВОДА 2018'!про</definedName>
    <definedName name="про_16" localSheetId="0">'ФАКТИЧЕСКАЯ СЕБЕСТ. СТОКИ 2018'!про</definedName>
    <definedName name="про_16">[0]!про</definedName>
    <definedName name="про_2" localSheetId="1">'ФАКТИЧЕСКАЯ СЕБЕСТ ВОДА 2018'!про</definedName>
    <definedName name="про_2" localSheetId="0">'ФАКТИЧЕСКАЯ СЕБЕСТ. СТОКИ 2018'!про</definedName>
    <definedName name="про_2">[0]!про</definedName>
    <definedName name="р7" localSheetId="1">#N/A</definedName>
    <definedName name="р7" localSheetId="0">#N/A</definedName>
    <definedName name="р7">#N/A</definedName>
    <definedName name="р7_10" localSheetId="1">'ФАКТИЧЕСКАЯ СЕБЕСТ ВОДА 2018'!р7</definedName>
    <definedName name="р7_10" localSheetId="0">'ФАКТИЧЕСКАЯ СЕБЕСТ. СТОКИ 2018'!р7</definedName>
    <definedName name="р7_10">[0]!р7</definedName>
    <definedName name="р7_14" localSheetId="1">'ФАКТИЧЕСКАЯ СЕБЕСТ ВОДА 2018'!р7</definedName>
    <definedName name="р7_14" localSheetId="0">'ФАКТИЧЕСКАЯ СЕБЕСТ. СТОКИ 2018'!р7</definedName>
    <definedName name="р7_14">[0]!р7</definedName>
    <definedName name="р7_15" localSheetId="1">'ФАКТИЧЕСКАЯ СЕБЕСТ ВОДА 2018'!р7</definedName>
    <definedName name="р7_15" localSheetId="0">'ФАКТИЧЕСКАЯ СЕБЕСТ. СТОКИ 2018'!р7</definedName>
    <definedName name="р7_15">[0]!р7</definedName>
    <definedName name="р7_16" localSheetId="1">'ФАКТИЧЕСКАЯ СЕБЕСТ ВОДА 2018'!р7</definedName>
    <definedName name="р7_16" localSheetId="0">'ФАКТИЧЕСКАЯ СЕБЕСТ. СТОКИ 2018'!р7</definedName>
    <definedName name="р7_16">[0]!р7</definedName>
    <definedName name="р7_2" localSheetId="1">'ФАКТИЧЕСКАЯ СЕБЕСТ ВОДА 2018'!р7</definedName>
    <definedName name="р7_2" localSheetId="0">'ФАКТИЧЕСКАЯ СЕБЕСТ. СТОКИ 2018'!р7</definedName>
    <definedName name="р7_2">[0]!р7</definedName>
    <definedName name="р71" localSheetId="1">#N/A</definedName>
    <definedName name="р71" localSheetId="0">#N/A</definedName>
    <definedName name="р71">#N/A</definedName>
    <definedName name="р71_10" localSheetId="1">'ФАКТИЧЕСКАЯ СЕБЕСТ ВОДА 2018'!р71</definedName>
    <definedName name="р71_10" localSheetId="0">'ФАКТИЧЕСКАЯ СЕБЕСТ. СТОКИ 2018'!р71</definedName>
    <definedName name="р71_10">[0]!р71</definedName>
    <definedName name="р71_14" localSheetId="1">'ФАКТИЧЕСКАЯ СЕБЕСТ ВОДА 2018'!р71</definedName>
    <definedName name="р71_14" localSheetId="0">'ФАКТИЧЕСКАЯ СЕБЕСТ. СТОКИ 2018'!р71</definedName>
    <definedName name="р71_14">[0]!р71</definedName>
    <definedName name="р71_15" localSheetId="1">'ФАКТИЧЕСКАЯ СЕБЕСТ ВОДА 2018'!р71</definedName>
    <definedName name="р71_15" localSheetId="0">'ФАКТИЧЕСКАЯ СЕБЕСТ. СТОКИ 2018'!р71</definedName>
    <definedName name="р71_15">[0]!р71</definedName>
    <definedName name="р71_16" localSheetId="1">'ФАКТИЧЕСКАЯ СЕБЕСТ ВОДА 2018'!р71</definedName>
    <definedName name="р71_16" localSheetId="0">'ФАКТИЧЕСКАЯ СЕБЕСТ. СТОКИ 2018'!р71</definedName>
    <definedName name="р71_16">[0]!р71</definedName>
    <definedName name="р71_2" localSheetId="1">'ФАКТИЧЕСКАЯ СЕБЕСТ ВОДА 2018'!р71</definedName>
    <definedName name="р71_2" localSheetId="0">'ФАКТИЧЕСКАЯ СЕБЕСТ. СТОКИ 2018'!р71</definedName>
    <definedName name="р71_2">[0]!р71</definedName>
    <definedName name="ра71" localSheetId="1">#N/A</definedName>
    <definedName name="ра71" localSheetId="0">#N/A</definedName>
    <definedName name="ра71">#N/A</definedName>
    <definedName name="ра71_10" localSheetId="1">'ФАКТИЧЕСКАЯ СЕБЕСТ ВОДА 2018'!ра71</definedName>
    <definedName name="ра71_10" localSheetId="0">'ФАКТИЧЕСКАЯ СЕБЕСТ. СТОКИ 2018'!ра71</definedName>
    <definedName name="ра71_10">[0]!ра71</definedName>
    <definedName name="ра71_14" localSheetId="1">'ФАКТИЧЕСКАЯ СЕБЕСТ ВОДА 2018'!ра71</definedName>
    <definedName name="ра71_14" localSheetId="0">'ФАКТИЧЕСКАЯ СЕБЕСТ. СТОКИ 2018'!ра71</definedName>
    <definedName name="ра71_14">[0]!ра71</definedName>
    <definedName name="ра71_15" localSheetId="1">'ФАКТИЧЕСКАЯ СЕБЕСТ ВОДА 2018'!ра71</definedName>
    <definedName name="ра71_15" localSheetId="0">'ФАКТИЧЕСКАЯ СЕБЕСТ. СТОКИ 2018'!ра71</definedName>
    <definedName name="ра71_15">[0]!ра71</definedName>
    <definedName name="ра71_16" localSheetId="1">'ФАКТИЧЕСКАЯ СЕБЕСТ ВОДА 2018'!ра71</definedName>
    <definedName name="ра71_16" localSheetId="0">'ФАКТИЧЕСКАЯ СЕБЕСТ. СТОКИ 2018'!ра71</definedName>
    <definedName name="ра71_16">[0]!ра71</definedName>
    <definedName name="ра71_2" localSheetId="1">'ФАКТИЧЕСКАЯ СЕБЕСТ ВОДА 2018'!ра71</definedName>
    <definedName name="ра71_2" localSheetId="0">'ФАКТИЧЕСКАЯ СЕБЕСТ. СТОКИ 2018'!ра71</definedName>
    <definedName name="ра71_2">[0]!ра71</definedName>
    <definedName name="РТВ" localSheetId="1">[13]Нормат!$J$12</definedName>
    <definedName name="РТВ" localSheetId="0">[13]Нормат!$J$12</definedName>
    <definedName name="РТВ">[13]Нормат!$J$12</definedName>
    <definedName name="РТВ_10">[10]Нормат!$J$12</definedName>
    <definedName name="РТВ_12">[14]Нормат!$J$12</definedName>
    <definedName name="РТВ_13">[14]Нормат!$J$12</definedName>
    <definedName name="РТВ_14">[10]Нормат!$J$12</definedName>
    <definedName name="РТВ_15">[10]Нормат!$J$12</definedName>
    <definedName name="РТВ_16">[10]Нормат!$J$12</definedName>
    <definedName name="РТВ_2">[10]Нормат!$J$12</definedName>
    <definedName name="РТВ_201" localSheetId="1">[13]Нормат!$J$23</definedName>
    <definedName name="РТВ_201" localSheetId="0">[13]Нормат!$J$23</definedName>
    <definedName name="РТВ_201">[13]Нормат!$J$23</definedName>
    <definedName name="РТВ_201_10">[10]Нормат!$J$23</definedName>
    <definedName name="РТВ_201_12">[14]Нормат!$J$23</definedName>
    <definedName name="РТВ_201_13">[14]Нормат!$J$23</definedName>
    <definedName name="РТВ_201_14">[10]Нормат!$J$23</definedName>
    <definedName name="РТВ_201_15">[10]Нормат!$J$23</definedName>
    <definedName name="РТВ_201_16">[10]Нормат!$J$23</definedName>
    <definedName name="РТВ_201_2">[10]Нормат!$J$23</definedName>
    <definedName name="РТВ_201_24" localSheetId="1">[15]Нормат!$J$23</definedName>
    <definedName name="РТВ_201_24" localSheetId="0">[15]Нормат!$J$23</definedName>
    <definedName name="РТВ_201_24">[15]Нормат!$J$23</definedName>
    <definedName name="РТВ_201_25" localSheetId="1">[16]Нормат!$J$23</definedName>
    <definedName name="РТВ_201_25" localSheetId="0">[16]Нормат!$J$23</definedName>
    <definedName name="РТВ_201_25">[16]Нормат!$J$23</definedName>
    <definedName name="РТВ_201_3" localSheetId="1">[17]Нормат!$J$23</definedName>
    <definedName name="РТВ_201_3" localSheetId="0">[17]Нормат!$J$23</definedName>
    <definedName name="РТВ_201_3">[17]Нормат!$J$23</definedName>
    <definedName name="РТВ_201_4">[12]Нормат!$J$23</definedName>
    <definedName name="РТВ_201_5">[11]Нормат!$J$23</definedName>
    <definedName name="РТВ_201_59" localSheetId="1">[18]Нормат!$J$23</definedName>
    <definedName name="РТВ_201_59" localSheetId="0">[18]Нормат!$J$23</definedName>
    <definedName name="РТВ_201_59">[18]Нормат!$J$23</definedName>
    <definedName name="РТВ_201_59_10">[19]Нормат!$J$23</definedName>
    <definedName name="РТВ_201_59_14">[19]Нормат!$J$23</definedName>
    <definedName name="РТВ_201_59_15">[19]Нормат!$J$23</definedName>
    <definedName name="РТВ_201_59_16">[19]Нормат!$J$23</definedName>
    <definedName name="РТВ_201_59_2">[19]Нормат!$J$23</definedName>
    <definedName name="РТВ_201_6" localSheetId="1">[20]Нормат!$J$23</definedName>
    <definedName name="РТВ_201_6" localSheetId="0">[20]Нормат!$J$23</definedName>
    <definedName name="РТВ_201_6">[20]Нормат!$J$23</definedName>
    <definedName name="РТВ_201_60" localSheetId="1">[18]Нормат!$J$23</definedName>
    <definedName name="РТВ_201_60" localSheetId="0">[18]Нормат!$J$23</definedName>
    <definedName name="РТВ_201_60">[18]Нормат!$J$23</definedName>
    <definedName name="РТВ_201_60_10">[19]Нормат!$J$23</definedName>
    <definedName name="РТВ_201_60_14">[19]Нормат!$J$23</definedName>
    <definedName name="РТВ_201_60_15">[19]Нормат!$J$23</definedName>
    <definedName name="РТВ_201_60_16">[19]Нормат!$J$23</definedName>
    <definedName name="РТВ_201_60_2">[19]Нормат!$J$23</definedName>
    <definedName name="РТВ_201_7">[11]Нормат!$J$23</definedName>
    <definedName name="РТВ_201_72" localSheetId="1">[13]Нормат!$J$23</definedName>
    <definedName name="РТВ_201_72" localSheetId="0">[13]Нормат!$J$23</definedName>
    <definedName name="РТВ_201_72">[13]Нормат!$J$23</definedName>
    <definedName name="РТВ_201_72_10">[10]Нормат!$J$23</definedName>
    <definedName name="РТВ_201_72_14">[10]Нормат!$J$23</definedName>
    <definedName name="РТВ_201_72_15">[10]Нормат!$J$23</definedName>
    <definedName name="РТВ_201_72_16">[10]Нормат!$J$23</definedName>
    <definedName name="РТВ_201_72_2">[10]Нормат!$J$23</definedName>
    <definedName name="РТВ_201_8">[11]Нормат!$J$23</definedName>
    <definedName name="РТВ_201_9">[11]Нормат!$J$23</definedName>
    <definedName name="РТВ_24" localSheetId="1">[15]Нормат!$J$12</definedName>
    <definedName name="РТВ_24" localSheetId="0">[15]Нормат!$J$12</definedName>
    <definedName name="РТВ_24">[15]Нормат!$J$12</definedName>
    <definedName name="РТВ_25" localSheetId="1">[16]Нормат!$J$12</definedName>
    <definedName name="РТВ_25" localSheetId="0">[16]Нормат!$J$12</definedName>
    <definedName name="РТВ_25">[16]Нормат!$J$12</definedName>
    <definedName name="РТВ_3" localSheetId="1">[17]Нормат!$J$12</definedName>
    <definedName name="РТВ_3" localSheetId="0">[17]Нормат!$J$12</definedName>
    <definedName name="РТВ_3">[17]Нормат!$J$12</definedName>
    <definedName name="РТВ_4">[12]Нормат!$J$12</definedName>
    <definedName name="РТВ_5">[11]Нормат!$J$12</definedName>
    <definedName name="РТВ_59" localSheetId="1">[18]Нормат!$J$12</definedName>
    <definedName name="РТВ_59" localSheetId="0">[18]Нормат!$J$12</definedName>
    <definedName name="РТВ_59">[18]Нормат!$J$12</definedName>
    <definedName name="РТВ_59_10">[19]Нормат!$J$12</definedName>
    <definedName name="РТВ_59_14">[19]Нормат!$J$12</definedName>
    <definedName name="РТВ_59_15">[19]Нормат!$J$12</definedName>
    <definedName name="РТВ_59_16">[19]Нормат!$J$12</definedName>
    <definedName name="РТВ_59_2">[19]Нормат!$J$12</definedName>
    <definedName name="РТВ_6" localSheetId="1">[20]Нормат!$J$12</definedName>
    <definedName name="РТВ_6" localSheetId="0">[20]Нормат!$J$12</definedName>
    <definedName name="РТВ_6">[20]Нормат!$J$12</definedName>
    <definedName name="РТВ_60" localSheetId="1">[18]Нормат!$J$12</definedName>
    <definedName name="РТВ_60" localSheetId="0">[18]Нормат!$J$12</definedName>
    <definedName name="РТВ_60">[18]Нормат!$J$12</definedName>
    <definedName name="РТВ_60_10">[19]Нормат!$J$12</definedName>
    <definedName name="РТВ_60_14">[19]Нормат!$J$12</definedName>
    <definedName name="РТВ_60_15">[19]Нормат!$J$12</definedName>
    <definedName name="РТВ_60_16">[19]Нормат!$J$12</definedName>
    <definedName name="РТВ_60_2">[19]Нормат!$J$12</definedName>
    <definedName name="РТВ_7">[11]Нормат!$J$12</definedName>
    <definedName name="РТВ_72" localSheetId="1">[13]Нормат!$J$12</definedName>
    <definedName name="РТВ_72" localSheetId="0">[13]Нормат!$J$12</definedName>
    <definedName name="РТВ_72">[13]Нормат!$J$12</definedName>
    <definedName name="РТВ_72_10">[10]Нормат!$J$12</definedName>
    <definedName name="РТВ_72_14">[10]Нормат!$J$12</definedName>
    <definedName name="РТВ_72_15">[10]Нормат!$J$12</definedName>
    <definedName name="РТВ_72_16">[10]Нормат!$J$12</definedName>
    <definedName name="РТВ_72_2">[10]Нормат!$J$12</definedName>
    <definedName name="РТВ_8">[11]Нормат!$J$12</definedName>
    <definedName name="РТВ_9">[11]Нормат!$J$12</definedName>
    <definedName name="смитронгглллльббб">#REF!</definedName>
    <definedName name="сммаапеенннннн">#N/A</definedName>
    <definedName name="спсп" localSheetId="1">'ФАКТИЧЕСКАЯ СЕБЕСТ ВОДА 2018'!_Pi1</definedName>
    <definedName name="спсп" localSheetId="0">'ФАКТИЧЕСКАЯ СЕБЕСТ. СТОКИ 2018'!_Pi1</definedName>
    <definedName name="спсп">[0]!_Pi1</definedName>
    <definedName name="спсп_1" localSheetId="1">'ФАКТИЧЕСКАЯ СЕБЕСТ ВОДА 2018'!_Pi1</definedName>
    <definedName name="спсп_1" localSheetId="0">'ФАКТИЧЕСКАЯ СЕБЕСТ. СТОКИ 2018'!_Pi1</definedName>
    <definedName name="спсп_1">[0]!_Pi1</definedName>
    <definedName name="спсп_13" localSheetId="1">'ФАКТИЧЕСКАЯ СЕБЕСТ ВОДА 2018'!_Pi1</definedName>
    <definedName name="спсп_13" localSheetId="0">'ФАКТИЧЕСКАЯ СЕБЕСТ. СТОКИ 2018'!_Pi1</definedName>
    <definedName name="спсп_13">[0]!_Pi1</definedName>
    <definedName name="спсп_2" localSheetId="1">'ФАКТИЧЕСКАЯ СЕБЕСТ ВОДА 2018'!_Pi1</definedName>
    <definedName name="спсп_2" localSheetId="0">'ФАКТИЧЕСКАЯ СЕБЕСТ. СТОКИ 2018'!_Pi1</definedName>
    <definedName name="спсп_2">[0]!_Pi1</definedName>
    <definedName name="тарифы" localSheetId="1">'ФАКТИЧЕСКАЯ СЕБЕСТ ВОДА 2018'!_Pi3</definedName>
    <definedName name="тарифы" localSheetId="0">'ФАКТИЧЕСКАЯ СЕБЕСТ. СТОКИ 2018'!_Pi3</definedName>
    <definedName name="тарифы">[0]!_Pi3</definedName>
    <definedName name="тарифы_1" localSheetId="1">'ФАКТИЧЕСКАЯ СЕБЕСТ ВОДА 2018'!_Pi3</definedName>
    <definedName name="тарифы_1" localSheetId="0">'ФАКТИЧЕСКАЯ СЕБЕСТ. СТОКИ 2018'!_Pi3</definedName>
    <definedName name="тарифы_1">[0]!_Pi3</definedName>
    <definedName name="тарифы_13" localSheetId="1">'ФАКТИЧЕСКАЯ СЕБЕСТ ВОДА 2018'!_Pi3</definedName>
    <definedName name="тарифы_13" localSheetId="0">'ФАКТИЧЕСКАЯ СЕБЕСТ. СТОКИ 2018'!_Pi3</definedName>
    <definedName name="тарифы_13">[0]!_Pi3</definedName>
    <definedName name="тарифы_2" localSheetId="1">'ФАКТИЧЕСКАЯ СЕБЕСТ ВОДА 2018'!_Pi3</definedName>
    <definedName name="тарифы_2" localSheetId="0">'ФАКТИЧЕСКАЯ СЕБЕСТ. СТОКИ 2018'!_Pi3</definedName>
    <definedName name="тарифы_2">[0]!_Pi3</definedName>
    <definedName name="тир" localSheetId="1">'[6]распределение январь по бухг.'!#REF!</definedName>
    <definedName name="тир" localSheetId="0">'[6]распределение январь по бухг.'!#REF!</definedName>
    <definedName name="тир">'[6]распределение январь по бухг.'!#REF!</definedName>
    <definedName name="тирчсвакеппрннгг">#N/A</definedName>
    <definedName name="тиьолббддщщшшшш">#N/A</definedName>
    <definedName name="тмпаекннг">#N/A</definedName>
    <definedName name="тпоанв">[11]Нормат!$J$23</definedName>
    <definedName name="тпп">#REF!</definedName>
    <definedName name="тпп_1">#REF!</definedName>
    <definedName name="тпп_13">#REF!</definedName>
    <definedName name="тпп_2">#REF!</definedName>
    <definedName name="тпроггнгнноллл">#N/A</definedName>
    <definedName name="тсимапкееенннннннн">#N/A</definedName>
    <definedName name="тьбюэжхзззз">#N/A</definedName>
    <definedName name="тьоогнррепеппп">#N/A</definedName>
    <definedName name="тьоррннгггоооооо">#N/A</definedName>
    <definedName name="фыцйувввв">#N/A</definedName>
    <definedName name="ц" localSheetId="1">#N/A</definedName>
    <definedName name="ц" localSheetId="0">#N/A</definedName>
    <definedName name="ц">#N/A</definedName>
    <definedName name="ц_10" localSheetId="1">'ФАКТИЧЕСКАЯ СЕБЕСТ ВОДА 2018'!ц</definedName>
    <definedName name="ц_10" localSheetId="0">'ФАКТИЧЕСКАЯ СЕБЕСТ. СТОКИ 2018'!ц</definedName>
    <definedName name="ц_10">[0]!ц</definedName>
    <definedName name="ц_14" localSheetId="1">'ФАКТИЧЕСКАЯ СЕБЕСТ ВОДА 2018'!ц</definedName>
    <definedName name="ц_14" localSheetId="0">'ФАКТИЧЕСКАЯ СЕБЕСТ. СТОКИ 2018'!ц</definedName>
    <definedName name="ц_14">[0]!ц</definedName>
    <definedName name="ц_15" localSheetId="1">'ФАКТИЧЕСКАЯ СЕБЕСТ ВОДА 2018'!ц</definedName>
    <definedName name="ц_15" localSheetId="0">'ФАКТИЧЕСКАЯ СЕБЕСТ. СТОКИ 2018'!ц</definedName>
    <definedName name="ц_15">[0]!ц</definedName>
    <definedName name="ц_16" localSheetId="1">'ФАКТИЧЕСКАЯ СЕБЕСТ ВОДА 2018'!ц</definedName>
    <definedName name="ц_16" localSheetId="0">'ФАКТИЧЕСКАЯ СЕБЕСТ. СТОКИ 2018'!ц</definedName>
    <definedName name="ц_16">[0]!ц</definedName>
    <definedName name="ц_2" localSheetId="1">'ФАКТИЧЕСКАЯ СЕБЕСТ ВОДА 2018'!ц</definedName>
    <definedName name="ц_2" localSheetId="0">'ФАКТИЧЕСКАЯ СЕБЕСТ. СТОКИ 2018'!ц</definedName>
    <definedName name="ц_2">[0]!ц</definedName>
    <definedName name="цу">#REF!</definedName>
    <definedName name="чсваакеппрроо">#N/A</definedName>
    <definedName name="чяыйфцуккееенен" localSheetId="1">[7]Прибыль1!#REF!</definedName>
    <definedName name="чяыйфцуккееенен" localSheetId="0">[7]Прибыль1!#REF!</definedName>
    <definedName name="чяыйфцуккееенен">[7]Прибыль1!#REF!</definedName>
    <definedName name="ш" localSheetId="1">'ФАКТИЧЕСКАЯ СЕБЕСТ ВОДА 2018'!про</definedName>
    <definedName name="ш" localSheetId="0">'ФАКТИЧЕСКАЯ СЕБЕСТ. СТОКИ 2018'!про</definedName>
    <definedName name="ш">[0]!про</definedName>
    <definedName name="ьблддююююю">#N/A</definedName>
    <definedName name="ьблогрнппппппппп">#N/A</definedName>
    <definedName name="ьорртттттттттроонн">#N/A</definedName>
    <definedName name="ьтбблдддддддддд">#N/A</definedName>
    <definedName name="ьтблдшщ">#N/A</definedName>
    <definedName name="яфыыыыыыыыт">#N/A</definedName>
  </definedNames>
  <calcPr calcId="152511"/>
</workbook>
</file>

<file path=xl/calcChain.xml><?xml version="1.0" encoding="utf-8"?>
<calcChain xmlns="http://schemas.openxmlformats.org/spreadsheetml/2006/main">
  <c r="BS73" i="3" l="1"/>
  <c r="BQ73" i="3"/>
  <c r="BM73" i="3"/>
  <c r="BH73" i="3"/>
  <c r="BC73" i="3"/>
  <c r="BR73" i="3" s="1"/>
  <c r="BT73" i="3" s="1"/>
  <c r="BU73" i="3" s="1"/>
  <c r="AT73" i="3"/>
  <c r="AS73" i="3"/>
  <c r="AU73" i="3" s="1"/>
  <c r="AR73" i="3"/>
  <c r="AE73" i="3"/>
  <c r="AA73" i="3"/>
  <c r="AF73" i="3" s="1"/>
  <c r="AY73" i="3" s="1"/>
  <c r="BZ73" i="3" s="1"/>
  <c r="Z73" i="3"/>
  <c r="Y73" i="3"/>
  <c r="AB73" i="3" s="1"/>
  <c r="AC73" i="3" s="1"/>
  <c r="N73" i="3"/>
  <c r="O73" i="3" s="1"/>
  <c r="M73" i="3"/>
  <c r="L73" i="3"/>
  <c r="K73" i="3"/>
  <c r="AD73" i="3" s="1"/>
  <c r="AW73" i="3" s="1"/>
  <c r="BV73" i="3" s="1"/>
  <c r="BZ72" i="3"/>
  <c r="BV72" i="3"/>
  <c r="BS72" i="3"/>
  <c r="BQ72" i="3"/>
  <c r="BM72" i="3"/>
  <c r="BH72" i="3"/>
  <c r="BC72" i="3"/>
  <c r="BC71" i="3" s="1"/>
  <c r="BS71" i="3"/>
  <c r="BP71" i="3"/>
  <c r="BM71" i="3"/>
  <c r="BL71" i="3"/>
  <c r="BK71" i="3"/>
  <c r="BH71" i="3"/>
  <c r="BG71" i="3"/>
  <c r="BQ71" i="3" s="1"/>
  <c r="BF71" i="3"/>
  <c r="BB71" i="3"/>
  <c r="AU71" i="3"/>
  <c r="AS71" i="3"/>
  <c r="AQ71" i="3"/>
  <c r="AO71" i="3"/>
  <c r="AN71" i="3"/>
  <c r="AL71" i="3"/>
  <c r="AR71" i="3" s="1"/>
  <c r="AK71" i="3"/>
  <c r="AT71" i="3" s="1"/>
  <c r="AI71" i="3"/>
  <c r="AF71" i="3"/>
  <c r="Z71" i="3"/>
  <c r="X71" i="3"/>
  <c r="V71" i="3"/>
  <c r="U71" i="3"/>
  <c r="S71" i="3"/>
  <c r="Y71" i="3" s="1"/>
  <c r="AB71" i="3" s="1"/>
  <c r="AC71" i="3" s="1"/>
  <c r="R71" i="3"/>
  <c r="AA71" i="3" s="1"/>
  <c r="P71" i="3"/>
  <c r="M71" i="3"/>
  <c r="L71" i="3"/>
  <c r="AE71" i="3" s="1"/>
  <c r="J71" i="3"/>
  <c r="H71" i="3"/>
  <c r="G71" i="3"/>
  <c r="E71" i="3"/>
  <c r="D71" i="3"/>
  <c r="B71" i="3"/>
  <c r="K71" i="3" s="1"/>
  <c r="BS68" i="3"/>
  <c r="BR68" i="3"/>
  <c r="BQ68" i="3"/>
  <c r="BL68" i="3"/>
  <c r="BG68" i="3"/>
  <c r="BB68" i="3"/>
  <c r="AT68" i="3"/>
  <c r="AS68" i="3"/>
  <c r="AO68" i="3"/>
  <c r="AL68" i="3"/>
  <c r="AI68" i="3"/>
  <c r="AR68" i="3" s="1"/>
  <c r="AE68" i="3"/>
  <c r="AA68" i="3"/>
  <c r="Z68" i="3"/>
  <c r="V68" i="3"/>
  <c r="S68" i="3"/>
  <c r="P68" i="3"/>
  <c r="Y68" i="3" s="1"/>
  <c r="AB68" i="3" s="1"/>
  <c r="AC68" i="3" s="1"/>
  <c r="M68" i="3"/>
  <c r="L68" i="3"/>
  <c r="H68" i="3"/>
  <c r="E68" i="3"/>
  <c r="B68" i="3"/>
  <c r="CB66" i="3"/>
  <c r="CA66" i="3"/>
  <c r="BU66" i="3"/>
  <c r="BT66" i="3"/>
  <c r="BR66" i="3"/>
  <c r="BL66" i="3"/>
  <c r="BS66" i="3" s="1"/>
  <c r="BG66" i="3"/>
  <c r="BB66" i="3"/>
  <c r="AZ66" i="3"/>
  <c r="BA66" i="3" s="1"/>
  <c r="AS66" i="3"/>
  <c r="AU66" i="3" s="1"/>
  <c r="AV66" i="3" s="1"/>
  <c r="AO66" i="3"/>
  <c r="AL66" i="3"/>
  <c r="AI66" i="3"/>
  <c r="AH66" i="3"/>
  <c r="AG66" i="3"/>
  <c r="X66" i="3"/>
  <c r="Z66" i="3" s="1"/>
  <c r="AB66" i="3" s="1"/>
  <c r="AC66" i="3" s="1"/>
  <c r="V66" i="3"/>
  <c r="S66" i="3"/>
  <c r="P66" i="3"/>
  <c r="N66" i="3"/>
  <c r="O66" i="3" s="1"/>
  <c r="L66" i="3"/>
  <c r="M66" i="3" s="1"/>
  <c r="T66" i="3" s="1"/>
  <c r="H66" i="3"/>
  <c r="E66" i="3"/>
  <c r="B66" i="3"/>
  <c r="BL64" i="3"/>
  <c r="BG64" i="3"/>
  <c r="BB64" i="3"/>
  <c r="AO64" i="3"/>
  <c r="AL64" i="3"/>
  <c r="AI64" i="3"/>
  <c r="AR64" i="3" s="1"/>
  <c r="V64" i="3"/>
  <c r="S64" i="3"/>
  <c r="P64" i="3"/>
  <c r="K64" i="3"/>
  <c r="H64" i="3"/>
  <c r="E64" i="3"/>
  <c r="B64" i="3"/>
  <c r="BS62" i="3"/>
  <c r="BR62" i="3"/>
  <c r="BL62" i="3"/>
  <c r="BG62" i="3"/>
  <c r="BB62" i="3"/>
  <c r="AY62" i="3"/>
  <c r="BZ62" i="3" s="1"/>
  <c r="AU62" i="3"/>
  <c r="AV62" i="3" s="1"/>
  <c r="AT62" i="3"/>
  <c r="AS62" i="3"/>
  <c r="AO62" i="3"/>
  <c r="AR62" i="3" s="1"/>
  <c r="AL62" i="3"/>
  <c r="AI62" i="3"/>
  <c r="AF62" i="3"/>
  <c r="AA62" i="3"/>
  <c r="Z62" i="3"/>
  <c r="Y62" i="3"/>
  <c r="V62" i="3"/>
  <c r="S62" i="3"/>
  <c r="P62" i="3"/>
  <c r="O62" i="3"/>
  <c r="M62" i="3"/>
  <c r="L62" i="3"/>
  <c r="N62" i="3" s="1"/>
  <c r="K62" i="3"/>
  <c r="H62" i="3"/>
  <c r="E62" i="3"/>
  <c r="B62" i="3"/>
  <c r="BY58" i="3"/>
  <c r="BX58" i="3"/>
  <c r="BS58" i="3"/>
  <c r="BO58" i="3"/>
  <c r="BN58" i="3"/>
  <c r="BM58" i="3"/>
  <c r="BL58" i="3"/>
  <c r="BJ58" i="3"/>
  <c r="BI58" i="3"/>
  <c r="BH58" i="3"/>
  <c r="BG58" i="3"/>
  <c r="BE58" i="3"/>
  <c r="BD58" i="3"/>
  <c r="BC58" i="3"/>
  <c r="BR58" i="3" s="1"/>
  <c r="BT58" i="3" s="1"/>
  <c r="BU58" i="3" s="1"/>
  <c r="BB58" i="3"/>
  <c r="BQ58" i="3" s="1"/>
  <c r="AT58" i="3"/>
  <c r="AP58" i="3"/>
  <c r="AO58" i="3"/>
  <c r="AM58" i="3"/>
  <c r="AS58" i="3" s="1"/>
  <c r="AU58" i="3" s="1"/>
  <c r="AV58" i="3" s="1"/>
  <c r="AL58" i="3"/>
  <c r="AJ58" i="3"/>
  <c r="AI58" i="3"/>
  <c r="AR58" i="3" s="1"/>
  <c r="AA58" i="3"/>
  <c r="Z58" i="3"/>
  <c r="AB58" i="3" s="1"/>
  <c r="AC58" i="3" s="1"/>
  <c r="W58" i="3"/>
  <c r="V58" i="3"/>
  <c r="T58" i="3"/>
  <c r="S58" i="3"/>
  <c r="Q58" i="3"/>
  <c r="P58" i="3"/>
  <c r="Y58" i="3" s="1"/>
  <c r="M58" i="3"/>
  <c r="AF58" i="3" s="1"/>
  <c r="AY58" i="3" s="1"/>
  <c r="BZ58" i="3" s="1"/>
  <c r="I58" i="3"/>
  <c r="H58" i="3"/>
  <c r="F58" i="3"/>
  <c r="L58" i="3" s="1"/>
  <c r="E58" i="3"/>
  <c r="K58" i="3" s="1"/>
  <c r="AD58" i="3" s="1"/>
  <c r="AW58" i="3" s="1"/>
  <c r="BV58" i="3" s="1"/>
  <c r="C58" i="3"/>
  <c r="B58" i="3"/>
  <c r="BY57" i="3"/>
  <c r="BX57" i="3"/>
  <c r="BS57" i="3"/>
  <c r="BO57" i="3"/>
  <c r="BN57" i="3"/>
  <c r="BM57" i="3"/>
  <c r="BL57" i="3"/>
  <c r="BJ57" i="3"/>
  <c r="BI57" i="3"/>
  <c r="BH57" i="3"/>
  <c r="BG57" i="3"/>
  <c r="BE57" i="3"/>
  <c r="BD57" i="3"/>
  <c r="BC57" i="3"/>
  <c r="BR57" i="3" s="1"/>
  <c r="BB57" i="3"/>
  <c r="BQ57" i="3" s="1"/>
  <c r="AT57" i="3"/>
  <c r="AP57" i="3"/>
  <c r="AO57" i="3"/>
  <c r="AM57" i="3"/>
  <c r="AS57" i="3" s="1"/>
  <c r="AL57" i="3"/>
  <c r="AR57" i="3" s="1"/>
  <c r="AJ57" i="3"/>
  <c r="AI57" i="3"/>
  <c r="AA57" i="3"/>
  <c r="W57" i="3"/>
  <c r="V57" i="3"/>
  <c r="T57" i="3"/>
  <c r="Z57" i="3" s="1"/>
  <c r="S57" i="3"/>
  <c r="Y57" i="3" s="1"/>
  <c r="Q57" i="3"/>
  <c r="P57" i="3"/>
  <c r="N57" i="3"/>
  <c r="O57" i="3" s="1"/>
  <c r="M57" i="3"/>
  <c r="AF57" i="3" s="1"/>
  <c r="AY57" i="3" s="1"/>
  <c r="I57" i="3"/>
  <c r="H57" i="3"/>
  <c r="F57" i="3"/>
  <c r="E57" i="3"/>
  <c r="K57" i="3" s="1"/>
  <c r="C57" i="3"/>
  <c r="L57" i="3" s="1"/>
  <c r="B57" i="3"/>
  <c r="BY56" i="3"/>
  <c r="BX56" i="3"/>
  <c r="BS56" i="3"/>
  <c r="BO56" i="3"/>
  <c r="BN56" i="3"/>
  <c r="BM56" i="3"/>
  <c r="BL56" i="3"/>
  <c r="BJ56" i="3"/>
  <c r="BI56" i="3"/>
  <c r="BH56" i="3"/>
  <c r="BG56" i="3"/>
  <c r="BE56" i="3"/>
  <c r="BD56" i="3"/>
  <c r="BC56" i="3"/>
  <c r="BR56" i="3" s="1"/>
  <c r="BT56" i="3" s="1"/>
  <c r="BU56" i="3" s="1"/>
  <c r="BB56" i="3"/>
  <c r="BQ56" i="3" s="1"/>
  <c r="AT56" i="3"/>
  <c r="AP56" i="3"/>
  <c r="AO56" i="3"/>
  <c r="AM56" i="3"/>
  <c r="AL56" i="3"/>
  <c r="AR56" i="3" s="1"/>
  <c r="AU56" i="3" s="1"/>
  <c r="AV56" i="3" s="1"/>
  <c r="AJ56" i="3"/>
  <c r="AS56" i="3" s="1"/>
  <c r="AI56" i="3"/>
  <c r="AB56" i="3"/>
  <c r="AC56" i="3" s="1"/>
  <c r="AA56" i="3"/>
  <c r="W56" i="3"/>
  <c r="V56" i="3"/>
  <c r="T56" i="3"/>
  <c r="S56" i="3"/>
  <c r="Q56" i="3"/>
  <c r="Z56" i="3" s="1"/>
  <c r="P56" i="3"/>
  <c r="Y56" i="3" s="1"/>
  <c r="M56" i="3"/>
  <c r="AF56" i="3" s="1"/>
  <c r="AY56" i="3" s="1"/>
  <c r="BZ56" i="3" s="1"/>
  <c r="I56" i="3"/>
  <c r="H56" i="3"/>
  <c r="F56" i="3"/>
  <c r="E56" i="3"/>
  <c r="C56" i="3"/>
  <c r="L56" i="3" s="1"/>
  <c r="B56" i="3"/>
  <c r="K56" i="3" s="1"/>
  <c r="BY55" i="3"/>
  <c r="BX55" i="3"/>
  <c r="BS55" i="3"/>
  <c r="BO55" i="3"/>
  <c r="BN55" i="3"/>
  <c r="BM55" i="3"/>
  <c r="BL55" i="3"/>
  <c r="BJ55" i="3"/>
  <c r="BI55" i="3"/>
  <c r="BH55" i="3"/>
  <c r="BG55" i="3"/>
  <c r="BE55" i="3"/>
  <c r="BD55" i="3"/>
  <c r="BC55" i="3"/>
  <c r="BR55" i="3" s="1"/>
  <c r="BB55" i="3"/>
  <c r="BQ55" i="3" s="1"/>
  <c r="AT55" i="3"/>
  <c r="AP55" i="3"/>
  <c r="AO55" i="3"/>
  <c r="AM55" i="3"/>
  <c r="AL55" i="3"/>
  <c r="AJ55" i="3"/>
  <c r="AS55" i="3" s="1"/>
  <c r="AI55" i="3"/>
  <c r="AR55" i="3" s="1"/>
  <c r="AE55" i="3"/>
  <c r="AG55" i="3" s="1"/>
  <c r="AH55" i="3" s="1"/>
  <c r="AA55" i="3"/>
  <c r="W55" i="3"/>
  <c r="V55" i="3"/>
  <c r="T55" i="3"/>
  <c r="S55" i="3"/>
  <c r="Q55" i="3"/>
  <c r="Z55" i="3" s="1"/>
  <c r="P55" i="3"/>
  <c r="Y55" i="3" s="1"/>
  <c r="M55" i="3"/>
  <c r="AF55" i="3" s="1"/>
  <c r="AY55" i="3" s="1"/>
  <c r="BZ55" i="3" s="1"/>
  <c r="I55" i="3"/>
  <c r="H55" i="3"/>
  <c r="F55" i="3"/>
  <c r="L55" i="3" s="1"/>
  <c r="N55" i="3" s="1"/>
  <c r="O55" i="3" s="1"/>
  <c r="E55" i="3"/>
  <c r="C55" i="3"/>
  <c r="B55" i="3"/>
  <c r="K55" i="3" s="1"/>
  <c r="AD55" i="3" s="1"/>
  <c r="AW55" i="3" s="1"/>
  <c r="BY54" i="3"/>
  <c r="BX54" i="3"/>
  <c r="BO54" i="3"/>
  <c r="BN54" i="3"/>
  <c r="BM54" i="3"/>
  <c r="BJ54" i="3"/>
  <c r="BI54" i="3"/>
  <c r="BH54" i="3"/>
  <c r="BE54" i="3"/>
  <c r="BD54" i="3"/>
  <c r="BC54" i="3"/>
  <c r="BR54" i="3" s="1"/>
  <c r="AT54" i="3"/>
  <c r="AS54" i="3"/>
  <c r="AP54" i="3"/>
  <c r="AM54" i="3"/>
  <c r="AJ54" i="3"/>
  <c r="AF54" i="3"/>
  <c r="AY54" i="3" s="1"/>
  <c r="AA54" i="3"/>
  <c r="W54" i="3"/>
  <c r="Z54" i="3" s="1"/>
  <c r="T54" i="3"/>
  <c r="Q54" i="3"/>
  <c r="M54" i="3"/>
  <c r="L54" i="3"/>
  <c r="AE54" i="3" s="1"/>
  <c r="I54" i="3"/>
  <c r="F54" i="3"/>
  <c r="C54" i="3"/>
  <c r="BY53" i="3"/>
  <c r="BX53" i="3"/>
  <c r="BO53" i="3"/>
  <c r="BN53" i="3"/>
  <c r="BM53" i="3"/>
  <c r="BJ53" i="3"/>
  <c r="BI53" i="3"/>
  <c r="BH53" i="3"/>
  <c r="BE53" i="3"/>
  <c r="BD53" i="3"/>
  <c r="BC53" i="3"/>
  <c r="BR53" i="3" s="1"/>
  <c r="AT53" i="3"/>
  <c r="AS53" i="3"/>
  <c r="AP53" i="3"/>
  <c r="AM53" i="3"/>
  <c r="AJ53" i="3"/>
  <c r="AF53" i="3"/>
  <c r="AY53" i="3" s="1"/>
  <c r="AA53" i="3"/>
  <c r="W53" i="3"/>
  <c r="Z53" i="3" s="1"/>
  <c r="T53" i="3"/>
  <c r="Q53" i="3"/>
  <c r="M53" i="3"/>
  <c r="L53" i="3"/>
  <c r="AE53" i="3" s="1"/>
  <c r="AX53" i="3" s="1"/>
  <c r="BW53" i="3" s="1"/>
  <c r="I53" i="3"/>
  <c r="F53" i="3"/>
  <c r="C53" i="3"/>
  <c r="BZ52" i="3"/>
  <c r="BY52" i="3"/>
  <c r="BX52" i="3"/>
  <c r="BS52" i="3"/>
  <c r="BO52" i="3"/>
  <c r="BN52" i="3"/>
  <c r="BM52" i="3"/>
  <c r="BJ52" i="3"/>
  <c r="BI52" i="3"/>
  <c r="BH52" i="3"/>
  <c r="BE52" i="3"/>
  <c r="BD52" i="3"/>
  <c r="BC52" i="3"/>
  <c r="AT52" i="3"/>
  <c r="AP52" i="3"/>
  <c r="AM52" i="3"/>
  <c r="AJ52" i="3"/>
  <c r="AA52" i="3"/>
  <c r="W52" i="3"/>
  <c r="T52" i="3"/>
  <c r="Q52" i="3"/>
  <c r="Z52" i="3" s="1"/>
  <c r="M52" i="3"/>
  <c r="AF52" i="3" s="1"/>
  <c r="AY52" i="3" s="1"/>
  <c r="I52" i="3"/>
  <c r="F52" i="3"/>
  <c r="C52" i="3"/>
  <c r="BY51" i="3"/>
  <c r="BX51" i="3"/>
  <c r="BS51" i="3"/>
  <c r="BR51" i="3"/>
  <c r="BO51" i="3"/>
  <c r="BN51" i="3"/>
  <c r="BM51" i="3"/>
  <c r="BL51" i="3"/>
  <c r="BJ51" i="3"/>
  <c r="BI51" i="3"/>
  <c r="BH51" i="3"/>
  <c r="BG51" i="3"/>
  <c r="BE51" i="3"/>
  <c r="BD51" i="3"/>
  <c r="BC51" i="3"/>
  <c r="BB51" i="3"/>
  <c r="BQ51" i="3" s="1"/>
  <c r="AY51" i="3"/>
  <c r="BZ51" i="3" s="1"/>
  <c r="AT51" i="3"/>
  <c r="AP51" i="3"/>
  <c r="AO51" i="3"/>
  <c r="AM51" i="3"/>
  <c r="AL51" i="3"/>
  <c r="AJ51" i="3"/>
  <c r="AS51" i="3" s="1"/>
  <c r="AI51" i="3"/>
  <c r="AR51" i="3" s="1"/>
  <c r="AA51" i="3"/>
  <c r="W51" i="3"/>
  <c r="V51" i="3"/>
  <c r="T51" i="3"/>
  <c r="S51" i="3"/>
  <c r="Q51" i="3"/>
  <c r="Z51" i="3" s="1"/>
  <c r="AB51" i="3" s="1"/>
  <c r="AC51" i="3" s="1"/>
  <c r="P51" i="3"/>
  <c r="Y51" i="3" s="1"/>
  <c r="M51" i="3"/>
  <c r="AF51" i="3" s="1"/>
  <c r="I51" i="3"/>
  <c r="H51" i="3"/>
  <c r="F51" i="3"/>
  <c r="E51" i="3"/>
  <c r="C51" i="3"/>
  <c r="L51" i="3" s="1"/>
  <c r="B51" i="3"/>
  <c r="K51" i="3" s="1"/>
  <c r="AD51" i="3" s="1"/>
  <c r="BY50" i="3"/>
  <c r="BX50" i="3"/>
  <c r="BS50" i="3"/>
  <c r="BO50" i="3"/>
  <c r="BN50" i="3"/>
  <c r="BM50" i="3"/>
  <c r="BL50" i="3"/>
  <c r="BJ50" i="3"/>
  <c r="BI50" i="3"/>
  <c r="BH50" i="3"/>
  <c r="BG50" i="3"/>
  <c r="BE50" i="3"/>
  <c r="BD50" i="3"/>
  <c r="BC50" i="3"/>
  <c r="BR50" i="3" s="1"/>
  <c r="BB50" i="3"/>
  <c r="BQ50" i="3" s="1"/>
  <c r="AT50" i="3"/>
  <c r="AP50" i="3"/>
  <c r="AO50" i="3"/>
  <c r="AM50" i="3"/>
  <c r="AS50" i="3" s="1"/>
  <c r="AU50" i="3" s="1"/>
  <c r="AV50" i="3" s="1"/>
  <c r="AL50" i="3"/>
  <c r="AJ50" i="3"/>
  <c r="AI50" i="3"/>
  <c r="AR50" i="3" s="1"/>
  <c r="AA50" i="3"/>
  <c r="W50" i="3"/>
  <c r="V50" i="3"/>
  <c r="T50" i="3"/>
  <c r="S50" i="3"/>
  <c r="Q50" i="3"/>
  <c r="Z50" i="3" s="1"/>
  <c r="AB50" i="3" s="1"/>
  <c r="AC50" i="3" s="1"/>
  <c r="P50" i="3"/>
  <c r="Y50" i="3" s="1"/>
  <c r="M50" i="3"/>
  <c r="L50" i="3"/>
  <c r="N50" i="3" s="1"/>
  <c r="O50" i="3" s="1"/>
  <c r="I50" i="3"/>
  <c r="H50" i="3"/>
  <c r="F50" i="3"/>
  <c r="E50" i="3"/>
  <c r="C50" i="3"/>
  <c r="B50" i="3"/>
  <c r="K50" i="3" s="1"/>
  <c r="AD50" i="3" s="1"/>
  <c r="AW50" i="3" s="1"/>
  <c r="BY49" i="3"/>
  <c r="BX49" i="3"/>
  <c r="BP49" i="3"/>
  <c r="BO49" i="3"/>
  <c r="BN49" i="3"/>
  <c r="BM49" i="3"/>
  <c r="BL49" i="3"/>
  <c r="BK49" i="3"/>
  <c r="BS49" i="3" s="1"/>
  <c r="BJ49" i="3"/>
  <c r="BI49" i="3"/>
  <c r="BH49" i="3"/>
  <c r="BG49" i="3"/>
  <c r="BQ49" i="3" s="1"/>
  <c r="BF49" i="3"/>
  <c r="BE49" i="3"/>
  <c r="BD49" i="3"/>
  <c r="BC49" i="3"/>
  <c r="BR49" i="3" s="1"/>
  <c r="BT49" i="3" s="1"/>
  <c r="BU49" i="3" s="1"/>
  <c r="BB49" i="3"/>
  <c r="AR49" i="3"/>
  <c r="AQ49" i="3"/>
  <c r="AP49" i="3"/>
  <c r="AO49" i="3"/>
  <c r="AN49" i="3"/>
  <c r="AM49" i="3"/>
  <c r="AL49" i="3"/>
  <c r="AK49" i="3"/>
  <c r="AJ49" i="3"/>
  <c r="AS49" i="3" s="1"/>
  <c r="AU49" i="3" s="1"/>
  <c r="AV49" i="3" s="1"/>
  <c r="AI49" i="3"/>
  <c r="X49" i="3"/>
  <c r="W49" i="3"/>
  <c r="V49" i="3"/>
  <c r="U49" i="3"/>
  <c r="T49" i="3"/>
  <c r="S49" i="3"/>
  <c r="R49" i="3"/>
  <c r="Q49" i="3"/>
  <c r="P49" i="3"/>
  <c r="Y49" i="3" s="1"/>
  <c r="L49" i="3"/>
  <c r="J49" i="3"/>
  <c r="I49" i="3"/>
  <c r="H49" i="3"/>
  <c r="G49" i="3"/>
  <c r="F49" i="3"/>
  <c r="E49" i="3"/>
  <c r="D49" i="3"/>
  <c r="M49" i="3" s="1"/>
  <c r="C49" i="3"/>
  <c r="B49" i="3"/>
  <c r="BY48" i="3"/>
  <c r="BX48" i="3"/>
  <c r="BS48" i="3"/>
  <c r="BO48" i="3"/>
  <c r="BN48" i="3"/>
  <c r="BM48" i="3"/>
  <c r="BL48" i="3"/>
  <c r="BJ48" i="3"/>
  <c r="BI48" i="3"/>
  <c r="BH48" i="3"/>
  <c r="BG48" i="3"/>
  <c r="BE48" i="3"/>
  <c r="BD48" i="3"/>
  <c r="BC48" i="3"/>
  <c r="BR48" i="3" s="1"/>
  <c r="BB48" i="3"/>
  <c r="BQ48" i="3" s="1"/>
  <c r="AT48" i="3"/>
  <c r="AP48" i="3"/>
  <c r="AO48" i="3"/>
  <c r="AM48" i="3"/>
  <c r="AL48" i="3"/>
  <c r="AR48" i="3" s="1"/>
  <c r="AJ48" i="3"/>
  <c r="AS48" i="3" s="1"/>
  <c r="AI48" i="3"/>
  <c r="AA48" i="3"/>
  <c r="W48" i="3"/>
  <c r="V48" i="3"/>
  <c r="T48" i="3"/>
  <c r="S48" i="3"/>
  <c r="Y48" i="3" s="1"/>
  <c r="Q48" i="3"/>
  <c r="Z48" i="3" s="1"/>
  <c r="P48" i="3"/>
  <c r="N48" i="3"/>
  <c r="O48" i="3" s="1"/>
  <c r="M48" i="3"/>
  <c r="AF48" i="3" s="1"/>
  <c r="AY48" i="3" s="1"/>
  <c r="BZ48" i="3" s="1"/>
  <c r="I48" i="3"/>
  <c r="H48" i="3"/>
  <c r="F48" i="3"/>
  <c r="E48" i="3"/>
  <c r="C48" i="3"/>
  <c r="L48" i="3" s="1"/>
  <c r="AE48" i="3" s="1"/>
  <c r="B48" i="3"/>
  <c r="K48" i="3" s="1"/>
  <c r="BY47" i="3"/>
  <c r="BX47" i="3"/>
  <c r="BS47" i="3"/>
  <c r="BR47" i="3"/>
  <c r="BO47" i="3"/>
  <c r="BN47" i="3"/>
  <c r="BM47" i="3"/>
  <c r="BL47" i="3"/>
  <c r="BJ47" i="3"/>
  <c r="BI47" i="3"/>
  <c r="BH47" i="3"/>
  <c r="BG47" i="3"/>
  <c r="BE47" i="3"/>
  <c r="BD47" i="3"/>
  <c r="BC47" i="3"/>
  <c r="BB47" i="3"/>
  <c r="BQ47" i="3" s="1"/>
  <c r="AT47" i="3"/>
  <c r="AP47" i="3"/>
  <c r="AO47" i="3"/>
  <c r="AM47" i="3"/>
  <c r="AL47" i="3"/>
  <c r="AJ47" i="3"/>
  <c r="AS47" i="3" s="1"/>
  <c r="AU47" i="3" s="1"/>
  <c r="AV47" i="3" s="1"/>
  <c r="AI47" i="3"/>
  <c r="AR47" i="3" s="1"/>
  <c r="AB47" i="3"/>
  <c r="AC47" i="3" s="1"/>
  <c r="AA47" i="3"/>
  <c r="W47" i="3"/>
  <c r="V47" i="3"/>
  <c r="T47" i="3"/>
  <c r="S47" i="3"/>
  <c r="Q47" i="3"/>
  <c r="Z47" i="3" s="1"/>
  <c r="P47" i="3"/>
  <c r="Y47" i="3" s="1"/>
  <c r="M47" i="3"/>
  <c r="AF47" i="3" s="1"/>
  <c r="AY47" i="3" s="1"/>
  <c r="BZ47" i="3" s="1"/>
  <c r="I47" i="3"/>
  <c r="H47" i="3"/>
  <c r="F47" i="3"/>
  <c r="L47" i="3" s="1"/>
  <c r="E47" i="3"/>
  <c r="C47" i="3"/>
  <c r="B47" i="3"/>
  <c r="K47" i="3" s="1"/>
  <c r="AD47" i="3" s="1"/>
  <c r="AW47" i="3" s="1"/>
  <c r="BY46" i="3"/>
  <c r="BX46" i="3"/>
  <c r="BS46" i="3"/>
  <c r="BO46" i="3"/>
  <c r="BN46" i="3"/>
  <c r="BM46" i="3"/>
  <c r="BL46" i="3"/>
  <c r="BJ46" i="3"/>
  <c r="BI46" i="3"/>
  <c r="BH46" i="3"/>
  <c r="BG46" i="3"/>
  <c r="BE46" i="3"/>
  <c r="BD46" i="3"/>
  <c r="BC46" i="3"/>
  <c r="BR46" i="3" s="1"/>
  <c r="BB46" i="3"/>
  <c r="BQ46" i="3" s="1"/>
  <c r="AT46" i="3"/>
  <c r="AP46" i="3"/>
  <c r="AO46" i="3"/>
  <c r="AM46" i="3"/>
  <c r="AS46" i="3" s="1"/>
  <c r="AU46" i="3" s="1"/>
  <c r="AV46" i="3" s="1"/>
  <c r="AL46" i="3"/>
  <c r="AJ46" i="3"/>
  <c r="AI46" i="3"/>
  <c r="AR46" i="3" s="1"/>
  <c r="AA46" i="3"/>
  <c r="W46" i="3"/>
  <c r="V46" i="3"/>
  <c r="T46" i="3"/>
  <c r="Z46" i="3" s="1"/>
  <c r="AB46" i="3" s="1"/>
  <c r="AC46" i="3" s="1"/>
  <c r="S46" i="3"/>
  <c r="Q46" i="3"/>
  <c r="P46" i="3"/>
  <c r="Y46" i="3" s="1"/>
  <c r="M46" i="3"/>
  <c r="L46" i="3"/>
  <c r="I46" i="3"/>
  <c r="H46" i="3"/>
  <c r="F46" i="3"/>
  <c r="E46" i="3"/>
  <c r="K46" i="3" s="1"/>
  <c r="AD46" i="3" s="1"/>
  <c r="AW46" i="3" s="1"/>
  <c r="BV46" i="3" s="1"/>
  <c r="C46" i="3"/>
  <c r="B46" i="3"/>
  <c r="BY45" i="3"/>
  <c r="BX45" i="3"/>
  <c r="BP45" i="3"/>
  <c r="BO45" i="3"/>
  <c r="BN45" i="3"/>
  <c r="BM45" i="3"/>
  <c r="BL45" i="3"/>
  <c r="BK45" i="3"/>
  <c r="BS45" i="3" s="1"/>
  <c r="BJ45" i="3"/>
  <c r="BI45" i="3"/>
  <c r="BH45" i="3"/>
  <c r="BG45" i="3"/>
  <c r="BQ45" i="3" s="1"/>
  <c r="BF45" i="3"/>
  <c r="BE45" i="3"/>
  <c r="BD45" i="3"/>
  <c r="BC45" i="3"/>
  <c r="BR45" i="3" s="1"/>
  <c r="BT45" i="3" s="1"/>
  <c r="BU45" i="3" s="1"/>
  <c r="BB45" i="3"/>
  <c r="AR45" i="3"/>
  <c r="AQ45" i="3"/>
  <c r="AP45" i="3"/>
  <c r="AO45" i="3"/>
  <c r="AN45" i="3"/>
  <c r="AM45" i="3"/>
  <c r="AL45" i="3"/>
  <c r="AK45" i="3"/>
  <c r="AJ45" i="3"/>
  <c r="AS45" i="3" s="1"/>
  <c r="AU45" i="3" s="1"/>
  <c r="AV45" i="3" s="1"/>
  <c r="AI45" i="3"/>
  <c r="X45" i="3"/>
  <c r="AA45" i="3" s="1"/>
  <c r="W45" i="3"/>
  <c r="V45" i="3"/>
  <c r="U45" i="3"/>
  <c r="T45" i="3"/>
  <c r="S45" i="3"/>
  <c r="R45" i="3"/>
  <c r="Q45" i="3"/>
  <c r="P45" i="3"/>
  <c r="Y45" i="3" s="1"/>
  <c r="L45" i="3"/>
  <c r="J45" i="3"/>
  <c r="I45" i="3"/>
  <c r="H45" i="3"/>
  <c r="K45" i="3" s="1"/>
  <c r="AD45" i="3" s="1"/>
  <c r="AW45" i="3" s="1"/>
  <c r="BV45" i="3" s="1"/>
  <c r="G45" i="3"/>
  <c r="F45" i="3"/>
  <c r="E45" i="3"/>
  <c r="D45" i="3"/>
  <c r="M45" i="3" s="1"/>
  <c r="AF45" i="3" s="1"/>
  <c r="C45" i="3"/>
  <c r="B45" i="3"/>
  <c r="BY44" i="3"/>
  <c r="BX44" i="3"/>
  <c r="BS44" i="3"/>
  <c r="BO44" i="3"/>
  <c r="BN44" i="3"/>
  <c r="BM44" i="3"/>
  <c r="BJ44" i="3"/>
  <c r="BI44" i="3"/>
  <c r="BH44" i="3"/>
  <c r="BE44" i="3"/>
  <c r="BD44" i="3"/>
  <c r="BC44" i="3"/>
  <c r="BR44" i="3" s="1"/>
  <c r="AT44" i="3"/>
  <c r="AP44" i="3"/>
  <c r="AM44" i="3"/>
  <c r="AJ44" i="3"/>
  <c r="AS44" i="3" s="1"/>
  <c r="AA44" i="3"/>
  <c r="W44" i="3"/>
  <c r="T44" i="3"/>
  <c r="Q44" i="3"/>
  <c r="Z44" i="3" s="1"/>
  <c r="M44" i="3"/>
  <c r="AF44" i="3" s="1"/>
  <c r="AY44" i="3" s="1"/>
  <c r="I44" i="3"/>
  <c r="F44" i="3"/>
  <c r="C44" i="3"/>
  <c r="BY43" i="3"/>
  <c r="BX43" i="3"/>
  <c r="BS43" i="3"/>
  <c r="BR43" i="3"/>
  <c r="BO43" i="3"/>
  <c r="BN43" i="3"/>
  <c r="BM43" i="3"/>
  <c r="BL43" i="3"/>
  <c r="BJ43" i="3"/>
  <c r="BI43" i="3"/>
  <c r="BH43" i="3"/>
  <c r="BG43" i="3"/>
  <c r="BE43" i="3"/>
  <c r="BD43" i="3"/>
  <c r="BC43" i="3"/>
  <c r="BB43" i="3"/>
  <c r="BQ43" i="3" s="1"/>
  <c r="AY43" i="3"/>
  <c r="BZ43" i="3" s="1"/>
  <c r="AT43" i="3"/>
  <c r="AP43" i="3"/>
  <c r="AO43" i="3"/>
  <c r="AM43" i="3"/>
  <c r="AL43" i="3"/>
  <c r="AJ43" i="3"/>
  <c r="AS43" i="3" s="1"/>
  <c r="AI43" i="3"/>
  <c r="AR43" i="3" s="1"/>
  <c r="AA43" i="3"/>
  <c r="W43" i="3"/>
  <c r="V43" i="3"/>
  <c r="T43" i="3"/>
  <c r="S43" i="3"/>
  <c r="Q43" i="3"/>
  <c r="Z43" i="3" s="1"/>
  <c r="AB43" i="3" s="1"/>
  <c r="AC43" i="3" s="1"/>
  <c r="P43" i="3"/>
  <c r="Y43" i="3" s="1"/>
  <c r="M43" i="3"/>
  <c r="AF43" i="3" s="1"/>
  <c r="L43" i="3"/>
  <c r="I43" i="3"/>
  <c r="H43" i="3"/>
  <c r="F43" i="3"/>
  <c r="E43" i="3"/>
  <c r="C43" i="3"/>
  <c r="B43" i="3"/>
  <c r="K43" i="3" s="1"/>
  <c r="AD43" i="3" s="1"/>
  <c r="BY42" i="3"/>
  <c r="BX42" i="3"/>
  <c r="BS42" i="3"/>
  <c r="BO42" i="3"/>
  <c r="BN42" i="3"/>
  <c r="BM42" i="3"/>
  <c r="BL42" i="3"/>
  <c r="BJ42" i="3"/>
  <c r="BI42" i="3"/>
  <c r="BH42" i="3"/>
  <c r="BG42" i="3"/>
  <c r="BE42" i="3"/>
  <c r="BD42" i="3"/>
  <c r="BC42" i="3"/>
  <c r="BR42" i="3" s="1"/>
  <c r="BB42" i="3"/>
  <c r="BQ42" i="3" s="1"/>
  <c r="AT42" i="3"/>
  <c r="AP42" i="3"/>
  <c r="AO42" i="3"/>
  <c r="AM42" i="3"/>
  <c r="AL42" i="3"/>
  <c r="AJ42" i="3"/>
  <c r="AS42" i="3" s="1"/>
  <c r="AU42" i="3" s="1"/>
  <c r="AV42" i="3" s="1"/>
  <c r="AI42" i="3"/>
  <c r="AR42" i="3" s="1"/>
  <c r="AE42" i="3"/>
  <c r="AA42" i="3"/>
  <c r="AF42" i="3" s="1"/>
  <c r="AY42" i="3" s="1"/>
  <c r="BZ42" i="3" s="1"/>
  <c r="Z42" i="3"/>
  <c r="W42" i="3"/>
  <c r="V42" i="3"/>
  <c r="T42" i="3"/>
  <c r="S42" i="3"/>
  <c r="Q42" i="3"/>
  <c r="P42" i="3"/>
  <c r="N42" i="3"/>
  <c r="O42" i="3" s="1"/>
  <c r="M42" i="3"/>
  <c r="I42" i="3"/>
  <c r="H42" i="3"/>
  <c r="F42" i="3"/>
  <c r="E42" i="3"/>
  <c r="K42" i="3" s="1"/>
  <c r="C42" i="3"/>
  <c r="L42" i="3" s="1"/>
  <c r="B42" i="3"/>
  <c r="BY41" i="3"/>
  <c r="BX41" i="3"/>
  <c r="BS41" i="3"/>
  <c r="BO41" i="3"/>
  <c r="BN41" i="3"/>
  <c r="BM41" i="3"/>
  <c r="BL41" i="3"/>
  <c r="BJ41" i="3"/>
  <c r="BI41" i="3"/>
  <c r="BH41" i="3"/>
  <c r="BG41" i="3"/>
  <c r="BE41" i="3"/>
  <c r="BD41" i="3"/>
  <c r="BC41" i="3"/>
  <c r="BR41" i="3" s="1"/>
  <c r="BT41" i="3" s="1"/>
  <c r="BU41" i="3" s="1"/>
  <c r="BB41" i="3"/>
  <c r="BQ41" i="3" s="1"/>
  <c r="AT41" i="3"/>
  <c r="AP41" i="3"/>
  <c r="AO41" i="3"/>
  <c r="AM41" i="3"/>
  <c r="AL41" i="3"/>
  <c r="AR41" i="3" s="1"/>
  <c r="AU41" i="3" s="1"/>
  <c r="AV41" i="3" s="1"/>
  <c r="AJ41" i="3"/>
  <c r="AS41" i="3" s="1"/>
  <c r="AI41" i="3"/>
  <c r="AB41" i="3"/>
  <c r="AC41" i="3" s="1"/>
  <c r="AA41" i="3"/>
  <c r="W41" i="3"/>
  <c r="V41" i="3"/>
  <c r="T41" i="3"/>
  <c r="S41" i="3"/>
  <c r="Y41" i="3" s="1"/>
  <c r="Q41" i="3"/>
  <c r="Z41" i="3" s="1"/>
  <c r="P41" i="3"/>
  <c r="M41" i="3"/>
  <c r="AF41" i="3" s="1"/>
  <c r="AY41" i="3" s="1"/>
  <c r="BZ41" i="3" s="1"/>
  <c r="I41" i="3"/>
  <c r="H41" i="3"/>
  <c r="F41" i="3"/>
  <c r="E41" i="3"/>
  <c r="C41" i="3"/>
  <c r="L41" i="3" s="1"/>
  <c r="B41" i="3"/>
  <c r="K41" i="3" s="1"/>
  <c r="BY40" i="3"/>
  <c r="BX40" i="3"/>
  <c r="BU40" i="3"/>
  <c r="BQ40" i="3"/>
  <c r="BP40" i="3"/>
  <c r="BP59" i="3" s="1"/>
  <c r="BO40" i="3"/>
  <c r="BN40" i="3"/>
  <c r="BM40" i="3"/>
  <c r="BR40" i="3" s="1"/>
  <c r="BT40" i="3" s="1"/>
  <c r="BL40" i="3"/>
  <c r="BK40" i="3"/>
  <c r="BK59" i="3" s="1"/>
  <c r="BJ40" i="3"/>
  <c r="BI40" i="3"/>
  <c r="BH40" i="3"/>
  <c r="BG40" i="3"/>
  <c r="BF40" i="3"/>
  <c r="BF59" i="3" s="1"/>
  <c r="BE40" i="3"/>
  <c r="BD40" i="3"/>
  <c r="BC40" i="3"/>
  <c r="BB40" i="3"/>
  <c r="AS40" i="3"/>
  <c r="AQ40" i="3"/>
  <c r="AQ59" i="3" s="1"/>
  <c r="AP40" i="3"/>
  <c r="AO40" i="3"/>
  <c r="AO44" i="3" s="1"/>
  <c r="AN40" i="3"/>
  <c r="AM40" i="3"/>
  <c r="AL40" i="3"/>
  <c r="AK40" i="3"/>
  <c r="AT40" i="3" s="1"/>
  <c r="AJ40" i="3"/>
  <c r="AI40" i="3"/>
  <c r="AI44" i="3" s="1"/>
  <c r="Y40" i="3"/>
  <c r="X40" i="3"/>
  <c r="W40" i="3"/>
  <c r="V40" i="3"/>
  <c r="V44" i="3" s="1"/>
  <c r="U40" i="3"/>
  <c r="U59" i="3" s="1"/>
  <c r="T40" i="3"/>
  <c r="S40" i="3"/>
  <c r="R40" i="3"/>
  <c r="R59" i="3" s="1"/>
  <c r="Q40" i="3"/>
  <c r="Z40" i="3" s="1"/>
  <c r="AB40" i="3" s="1"/>
  <c r="AC40" i="3" s="1"/>
  <c r="P40" i="3"/>
  <c r="P44" i="3" s="1"/>
  <c r="M40" i="3"/>
  <c r="J40" i="3"/>
  <c r="J59" i="3" s="1"/>
  <c r="I40" i="3"/>
  <c r="H40" i="3"/>
  <c r="G40" i="3"/>
  <c r="G59" i="3" s="1"/>
  <c r="F40" i="3"/>
  <c r="E40" i="3"/>
  <c r="E44" i="3" s="1"/>
  <c r="D40" i="3"/>
  <c r="C40" i="3"/>
  <c r="B40" i="3"/>
  <c r="BY39" i="3"/>
  <c r="BX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AQ39" i="3"/>
  <c r="AP39" i="3"/>
  <c r="AO39" i="3"/>
  <c r="AN39" i="3"/>
  <c r="AM39" i="3"/>
  <c r="AL39" i="3"/>
  <c r="AK39" i="3"/>
  <c r="AJ39" i="3"/>
  <c r="AI39" i="3"/>
  <c r="X39" i="3"/>
  <c r="W39" i="3"/>
  <c r="V39" i="3"/>
  <c r="U39" i="3"/>
  <c r="T39" i="3"/>
  <c r="S39" i="3"/>
  <c r="R39" i="3"/>
  <c r="Q39" i="3"/>
  <c r="P39" i="3"/>
  <c r="J39" i="3"/>
  <c r="I39" i="3"/>
  <c r="H39" i="3"/>
  <c r="G39" i="3"/>
  <c r="F39" i="3"/>
  <c r="E39" i="3"/>
  <c r="D39" i="3"/>
  <c r="C39" i="3"/>
  <c r="B39" i="3"/>
  <c r="BY38" i="3"/>
  <c r="BX38" i="3"/>
  <c r="BS38" i="3"/>
  <c r="BS39" i="3" s="1"/>
  <c r="BO38" i="3"/>
  <c r="BN38" i="3"/>
  <c r="BM38" i="3"/>
  <c r="BL38" i="3"/>
  <c r="BJ38" i="3"/>
  <c r="BI38" i="3"/>
  <c r="BH38" i="3"/>
  <c r="BG38" i="3"/>
  <c r="BE38" i="3"/>
  <c r="BD38" i="3"/>
  <c r="BC38" i="3"/>
  <c r="BR38" i="3" s="1"/>
  <c r="BB38" i="3"/>
  <c r="BQ38" i="3" s="1"/>
  <c r="BQ39" i="3" s="1"/>
  <c r="AT38" i="3"/>
  <c r="AT39" i="3" s="1"/>
  <c r="AP38" i="3"/>
  <c r="AO38" i="3"/>
  <c r="AM38" i="3"/>
  <c r="AS38" i="3" s="1"/>
  <c r="AL38" i="3"/>
  <c r="AR38" i="3" s="1"/>
  <c r="AR39" i="3" s="1"/>
  <c r="AJ38" i="3"/>
  <c r="AI38" i="3"/>
  <c r="AA38" i="3"/>
  <c r="AA39" i="3" s="1"/>
  <c r="W38" i="3"/>
  <c r="V38" i="3"/>
  <c r="T38" i="3"/>
  <c r="Z38" i="3" s="1"/>
  <c r="S38" i="3"/>
  <c r="Y38" i="3" s="1"/>
  <c r="Y39" i="3" s="1"/>
  <c r="Q38" i="3"/>
  <c r="P38" i="3"/>
  <c r="M38" i="3"/>
  <c r="AF38" i="3" s="1"/>
  <c r="AY38" i="3" s="1"/>
  <c r="I38" i="3"/>
  <c r="H38" i="3"/>
  <c r="F38" i="3"/>
  <c r="E38" i="3"/>
  <c r="K38" i="3" s="1"/>
  <c r="C38" i="3"/>
  <c r="L38" i="3" s="1"/>
  <c r="AE38" i="3" s="1"/>
  <c r="B38" i="3"/>
  <c r="BY37" i="3"/>
  <c r="BX37" i="3"/>
  <c r="BV37" i="3"/>
  <c r="BS37" i="3"/>
  <c r="BO37" i="3"/>
  <c r="BN37" i="3"/>
  <c r="BM37" i="3"/>
  <c r="BL37" i="3"/>
  <c r="BJ37" i="3"/>
  <c r="BI37" i="3"/>
  <c r="BH37" i="3"/>
  <c r="BG37" i="3"/>
  <c r="BE37" i="3"/>
  <c r="BD37" i="3"/>
  <c r="BC37" i="3"/>
  <c r="BR37" i="3" s="1"/>
  <c r="BT37" i="3" s="1"/>
  <c r="BU37" i="3" s="1"/>
  <c r="BB37" i="3"/>
  <c r="BQ37" i="3" s="1"/>
  <c r="AU37" i="3"/>
  <c r="AV37" i="3" s="1"/>
  <c r="AT37" i="3"/>
  <c r="AP37" i="3"/>
  <c r="AO37" i="3"/>
  <c r="AM37" i="3"/>
  <c r="AL37" i="3"/>
  <c r="AR37" i="3" s="1"/>
  <c r="AJ37" i="3"/>
  <c r="AS37" i="3" s="1"/>
  <c r="AI37" i="3"/>
  <c r="AF37" i="3"/>
  <c r="AA37" i="3"/>
  <c r="W37" i="3"/>
  <c r="V37" i="3"/>
  <c r="T37" i="3"/>
  <c r="S37" i="3"/>
  <c r="Y37" i="3" s="1"/>
  <c r="Q37" i="3"/>
  <c r="Z37" i="3" s="1"/>
  <c r="AB37" i="3" s="1"/>
  <c r="AC37" i="3" s="1"/>
  <c r="P37" i="3"/>
  <c r="M37" i="3"/>
  <c r="M39" i="3" s="1"/>
  <c r="I37" i="3"/>
  <c r="H37" i="3"/>
  <c r="F37" i="3"/>
  <c r="E37" i="3"/>
  <c r="C37" i="3"/>
  <c r="L37" i="3" s="1"/>
  <c r="B37" i="3"/>
  <c r="K37" i="3" s="1"/>
  <c r="AD37" i="3" s="1"/>
  <c r="AW37" i="3" s="1"/>
  <c r="BY36" i="3"/>
  <c r="BX36" i="3"/>
  <c r="BS36" i="3"/>
  <c r="BO36" i="3"/>
  <c r="BN36" i="3"/>
  <c r="BM36" i="3"/>
  <c r="BL36" i="3"/>
  <c r="BJ36" i="3"/>
  <c r="BI36" i="3"/>
  <c r="BH36" i="3"/>
  <c r="BG36" i="3"/>
  <c r="BE36" i="3"/>
  <c r="BD36" i="3"/>
  <c r="BC36" i="3"/>
  <c r="BR36" i="3" s="1"/>
  <c r="BB36" i="3"/>
  <c r="BQ36" i="3" s="1"/>
  <c r="AT36" i="3"/>
  <c r="AP36" i="3"/>
  <c r="AO36" i="3"/>
  <c r="AM36" i="3"/>
  <c r="AL36" i="3"/>
  <c r="AJ36" i="3"/>
  <c r="AS36" i="3" s="1"/>
  <c r="AI36" i="3"/>
  <c r="AR36" i="3" s="1"/>
  <c r="AA36" i="3"/>
  <c r="W36" i="3"/>
  <c r="V36" i="3"/>
  <c r="T36" i="3"/>
  <c r="S36" i="3"/>
  <c r="Q36" i="3"/>
  <c r="Z36" i="3" s="1"/>
  <c r="P36" i="3"/>
  <c r="Y36" i="3" s="1"/>
  <c r="M36" i="3"/>
  <c r="AF36" i="3" s="1"/>
  <c r="AY36" i="3" s="1"/>
  <c r="BZ36" i="3" s="1"/>
  <c r="I36" i="3"/>
  <c r="H36" i="3"/>
  <c r="F36" i="3"/>
  <c r="L36" i="3" s="1"/>
  <c r="E36" i="3"/>
  <c r="C36" i="3"/>
  <c r="B36" i="3"/>
  <c r="K36" i="3" s="1"/>
  <c r="AD36" i="3" s="1"/>
  <c r="BY35" i="3"/>
  <c r="BX35" i="3"/>
  <c r="BS35" i="3"/>
  <c r="BO35" i="3"/>
  <c r="BN35" i="3"/>
  <c r="BM35" i="3"/>
  <c r="BL35" i="3"/>
  <c r="BJ35" i="3"/>
  <c r="BI35" i="3"/>
  <c r="BH35" i="3"/>
  <c r="BG35" i="3"/>
  <c r="BE35" i="3"/>
  <c r="BD35" i="3"/>
  <c r="BC35" i="3"/>
  <c r="BR35" i="3" s="1"/>
  <c r="BT35" i="3" s="1"/>
  <c r="BU35" i="3" s="1"/>
  <c r="BB35" i="3"/>
  <c r="BQ35" i="3" s="1"/>
  <c r="AT35" i="3"/>
  <c r="AP35" i="3"/>
  <c r="AO35" i="3"/>
  <c r="AM35" i="3"/>
  <c r="AS35" i="3" s="1"/>
  <c r="AU35" i="3" s="1"/>
  <c r="AV35" i="3" s="1"/>
  <c r="AL35" i="3"/>
  <c r="AJ35" i="3"/>
  <c r="AI35" i="3"/>
  <c r="AR35" i="3" s="1"/>
  <c r="AA35" i="3"/>
  <c r="Z35" i="3"/>
  <c r="AB35" i="3" s="1"/>
  <c r="AC35" i="3" s="1"/>
  <c r="W35" i="3"/>
  <c r="V35" i="3"/>
  <c r="T35" i="3"/>
  <c r="S35" i="3"/>
  <c r="Q35" i="3"/>
  <c r="P35" i="3"/>
  <c r="Y35" i="3" s="1"/>
  <c r="M35" i="3"/>
  <c r="AF35" i="3" s="1"/>
  <c r="AY35" i="3" s="1"/>
  <c r="BZ35" i="3" s="1"/>
  <c r="I35" i="3"/>
  <c r="H35" i="3"/>
  <c r="F35" i="3"/>
  <c r="L35" i="3" s="1"/>
  <c r="E35" i="3"/>
  <c r="K35" i="3" s="1"/>
  <c r="AD35" i="3" s="1"/>
  <c r="AW35" i="3" s="1"/>
  <c r="BV35" i="3" s="1"/>
  <c r="C35" i="3"/>
  <c r="B35" i="3"/>
  <c r="BY34" i="3"/>
  <c r="BX34" i="3"/>
  <c r="BS34" i="3"/>
  <c r="BO34" i="3"/>
  <c r="BN34" i="3"/>
  <c r="BM34" i="3"/>
  <c r="BL34" i="3"/>
  <c r="BJ34" i="3"/>
  <c r="BI34" i="3"/>
  <c r="BH34" i="3"/>
  <c r="BG34" i="3"/>
  <c r="BE34" i="3"/>
  <c r="BD34" i="3"/>
  <c r="BC34" i="3"/>
  <c r="BR34" i="3" s="1"/>
  <c r="BB34" i="3"/>
  <c r="BQ34" i="3" s="1"/>
  <c r="AT34" i="3"/>
  <c r="AP34" i="3"/>
  <c r="AO34" i="3"/>
  <c r="AM34" i="3"/>
  <c r="AS34" i="3" s="1"/>
  <c r="AL34" i="3"/>
  <c r="AR34" i="3" s="1"/>
  <c r="AJ34" i="3"/>
  <c r="AI34" i="3"/>
  <c r="AA34" i="3"/>
  <c r="W34" i="3"/>
  <c r="V34" i="3"/>
  <c r="T34" i="3"/>
  <c r="Z34" i="3" s="1"/>
  <c r="AB34" i="3" s="1"/>
  <c r="AC34" i="3" s="1"/>
  <c r="S34" i="3"/>
  <c r="Y34" i="3" s="1"/>
  <c r="Q34" i="3"/>
  <c r="P34" i="3"/>
  <c r="N34" i="3"/>
  <c r="O34" i="3" s="1"/>
  <c r="M34" i="3"/>
  <c r="AF34" i="3" s="1"/>
  <c r="AY34" i="3" s="1"/>
  <c r="I34" i="3"/>
  <c r="H34" i="3"/>
  <c r="F34" i="3"/>
  <c r="E34" i="3"/>
  <c r="K34" i="3" s="1"/>
  <c r="C34" i="3"/>
  <c r="L34" i="3" s="1"/>
  <c r="B34" i="3"/>
  <c r="BZ33" i="3"/>
  <c r="BY33" i="3"/>
  <c r="BX33" i="3"/>
  <c r="BS33" i="3"/>
  <c r="BO33" i="3"/>
  <c r="BN33" i="3"/>
  <c r="BM33" i="3"/>
  <c r="BL33" i="3"/>
  <c r="BJ33" i="3"/>
  <c r="BI33" i="3"/>
  <c r="BH33" i="3"/>
  <c r="BG33" i="3"/>
  <c r="BE33" i="3"/>
  <c r="BD33" i="3"/>
  <c r="BC33" i="3"/>
  <c r="BB33" i="3"/>
  <c r="BQ33" i="3" s="1"/>
  <c r="AT33" i="3"/>
  <c r="AP33" i="3"/>
  <c r="AO33" i="3"/>
  <c r="AM33" i="3"/>
  <c r="AL33" i="3"/>
  <c r="AR33" i="3" s="1"/>
  <c r="AU33" i="3" s="1"/>
  <c r="AV33" i="3" s="1"/>
  <c r="AJ33" i="3"/>
  <c r="AS33" i="3" s="1"/>
  <c r="AI33" i="3"/>
  <c r="AB33" i="3"/>
  <c r="AC33" i="3" s="1"/>
  <c r="AA33" i="3"/>
  <c r="W33" i="3"/>
  <c r="V33" i="3"/>
  <c r="T33" i="3"/>
  <c r="S33" i="3"/>
  <c r="Y33" i="3" s="1"/>
  <c r="Q33" i="3"/>
  <c r="Z33" i="3" s="1"/>
  <c r="P33" i="3"/>
  <c r="M33" i="3"/>
  <c r="AF33" i="3" s="1"/>
  <c r="AY33" i="3" s="1"/>
  <c r="I33" i="3"/>
  <c r="H33" i="3"/>
  <c r="F33" i="3"/>
  <c r="E33" i="3"/>
  <c r="C33" i="3"/>
  <c r="L33" i="3" s="1"/>
  <c r="B33" i="3"/>
  <c r="K33" i="3" s="1"/>
  <c r="BY32" i="3"/>
  <c r="BX32" i="3"/>
  <c r="BS32" i="3"/>
  <c r="BO32" i="3"/>
  <c r="BN32" i="3"/>
  <c r="BN59" i="3" s="1"/>
  <c r="BM32" i="3"/>
  <c r="BL32" i="3"/>
  <c r="BJ32" i="3"/>
  <c r="BI32" i="3"/>
  <c r="BH32" i="3"/>
  <c r="BG32" i="3"/>
  <c r="BE32" i="3"/>
  <c r="BD32" i="3"/>
  <c r="BC32" i="3"/>
  <c r="BR32" i="3" s="1"/>
  <c r="BB32" i="3"/>
  <c r="AT32" i="3"/>
  <c r="AP32" i="3"/>
  <c r="AO32" i="3"/>
  <c r="AM32" i="3"/>
  <c r="AL32" i="3"/>
  <c r="AJ32" i="3"/>
  <c r="AI32" i="3"/>
  <c r="AA32" i="3"/>
  <c r="W32" i="3"/>
  <c r="V32" i="3"/>
  <c r="T32" i="3"/>
  <c r="S32" i="3"/>
  <c r="Q32" i="3"/>
  <c r="P32" i="3"/>
  <c r="M32" i="3"/>
  <c r="AF32" i="3" s="1"/>
  <c r="AY32" i="3" s="1"/>
  <c r="BZ32" i="3" s="1"/>
  <c r="I32" i="3"/>
  <c r="H32" i="3"/>
  <c r="H59" i="3" s="1"/>
  <c r="F32" i="3"/>
  <c r="E32" i="3"/>
  <c r="C32" i="3"/>
  <c r="B32" i="3"/>
  <c r="BS27" i="3"/>
  <c r="BP27" i="3"/>
  <c r="BL27" i="3"/>
  <c r="BK27" i="3"/>
  <c r="BG27" i="3"/>
  <c r="BF27" i="3"/>
  <c r="BD27" i="3"/>
  <c r="BB27" i="3"/>
  <c r="AQ27" i="3"/>
  <c r="AO27" i="3"/>
  <c r="AN27" i="3"/>
  <c r="AL27" i="3"/>
  <c r="AK27" i="3"/>
  <c r="AI27" i="3"/>
  <c r="AF27" i="3"/>
  <c r="X27" i="3"/>
  <c r="V27" i="3"/>
  <c r="U27" i="3"/>
  <c r="S27" i="3"/>
  <c r="R27" i="3"/>
  <c r="P27" i="3"/>
  <c r="M27" i="3"/>
  <c r="J27" i="3"/>
  <c r="H27" i="3"/>
  <c r="G27" i="3"/>
  <c r="E27" i="3"/>
  <c r="D27" i="3"/>
  <c r="B27" i="3"/>
  <c r="BP26" i="3"/>
  <c r="BO26" i="3"/>
  <c r="BL26" i="3"/>
  <c r="BK26" i="3"/>
  <c r="BJ26" i="3"/>
  <c r="BG26" i="3"/>
  <c r="BF26" i="3"/>
  <c r="BB26" i="3"/>
  <c r="AQ26" i="3"/>
  <c r="AO26" i="3"/>
  <c r="AN26" i="3"/>
  <c r="AL26" i="3"/>
  <c r="AK26" i="3"/>
  <c r="AI26" i="3"/>
  <c r="X26" i="3"/>
  <c r="V26" i="3"/>
  <c r="U26" i="3"/>
  <c r="T26" i="3"/>
  <c r="S26" i="3"/>
  <c r="R26" i="3"/>
  <c r="P26" i="3"/>
  <c r="J26" i="3"/>
  <c r="H26" i="3"/>
  <c r="G26" i="3"/>
  <c r="E26" i="3"/>
  <c r="D26" i="3"/>
  <c r="B26" i="3"/>
  <c r="BP25" i="3"/>
  <c r="BL25" i="3"/>
  <c r="BK25" i="3"/>
  <c r="BG25" i="3"/>
  <c r="BF25" i="3"/>
  <c r="BB25" i="3"/>
  <c r="AQ25" i="3"/>
  <c r="AO25" i="3"/>
  <c r="AN25" i="3"/>
  <c r="AL25" i="3"/>
  <c r="AK25" i="3"/>
  <c r="AI25" i="3"/>
  <c r="X25" i="3"/>
  <c r="V25" i="3"/>
  <c r="U25" i="3"/>
  <c r="S25" i="3"/>
  <c r="R25" i="3"/>
  <c r="P25" i="3"/>
  <c r="J25" i="3"/>
  <c r="H25" i="3"/>
  <c r="G25" i="3"/>
  <c r="E25" i="3"/>
  <c r="D25" i="3"/>
  <c r="C25" i="3"/>
  <c r="B25" i="3"/>
  <c r="BP24" i="3"/>
  <c r="BL24" i="3"/>
  <c r="BK24" i="3"/>
  <c r="BG24" i="3"/>
  <c r="BF24" i="3"/>
  <c r="BB24" i="3"/>
  <c r="AQ24" i="3"/>
  <c r="AO24" i="3"/>
  <c r="AN24" i="3"/>
  <c r="AL24" i="3"/>
  <c r="AK24" i="3"/>
  <c r="AI24" i="3"/>
  <c r="X24" i="3"/>
  <c r="V24" i="3"/>
  <c r="U24" i="3"/>
  <c r="S24" i="3"/>
  <c r="R24" i="3"/>
  <c r="P24" i="3"/>
  <c r="J24" i="3"/>
  <c r="H24" i="3"/>
  <c r="G24" i="3"/>
  <c r="F24" i="3"/>
  <c r="E24" i="3"/>
  <c r="D24" i="3"/>
  <c r="B24" i="3"/>
  <c r="BL23" i="3"/>
  <c r="BG23" i="3"/>
  <c r="BB23" i="3"/>
  <c r="AO23" i="3"/>
  <c r="AL23" i="3"/>
  <c r="AI23" i="3"/>
  <c r="V23" i="3"/>
  <c r="U23" i="3"/>
  <c r="S23" i="3"/>
  <c r="P23" i="3"/>
  <c r="H23" i="3"/>
  <c r="E23" i="3"/>
  <c r="B23" i="3"/>
  <c r="BS22" i="3"/>
  <c r="BR22" i="3"/>
  <c r="BT22" i="3" s="1"/>
  <c r="BU22" i="3" s="1"/>
  <c r="BL22" i="3"/>
  <c r="BG22" i="3"/>
  <c r="BB22" i="3"/>
  <c r="BQ22" i="3" s="1"/>
  <c r="AX22" i="3"/>
  <c r="AT22" i="3"/>
  <c r="AS22" i="3"/>
  <c r="AO22" i="3"/>
  <c r="AL22" i="3"/>
  <c r="AI22" i="3"/>
  <c r="AF22" i="3"/>
  <c r="AE22" i="3"/>
  <c r="AB22" i="3"/>
  <c r="AC22" i="3" s="1"/>
  <c r="AA22" i="3"/>
  <c r="Z22" i="3"/>
  <c r="V22" i="3"/>
  <c r="Y22" i="3" s="1"/>
  <c r="S22" i="3"/>
  <c r="P22" i="3"/>
  <c r="M22" i="3"/>
  <c r="L22" i="3"/>
  <c r="H22" i="3"/>
  <c r="K22" i="3" s="1"/>
  <c r="N22" i="3" s="1"/>
  <c r="O22" i="3" s="1"/>
  <c r="E22" i="3"/>
  <c r="B22" i="3"/>
  <c r="BP21" i="3"/>
  <c r="BP64" i="3" s="1"/>
  <c r="BO21" i="3"/>
  <c r="BM21" i="3"/>
  <c r="BL21" i="3"/>
  <c r="BK21" i="3"/>
  <c r="BJ21" i="3"/>
  <c r="BJ23" i="3" s="1"/>
  <c r="BH21" i="3"/>
  <c r="BG21" i="3"/>
  <c r="BF21" i="3"/>
  <c r="BF64" i="3" s="1"/>
  <c r="BC21" i="3"/>
  <c r="BB21" i="3"/>
  <c r="BQ21" i="3" s="1"/>
  <c r="AQ21" i="3"/>
  <c r="AP21" i="3"/>
  <c r="AP23" i="3" s="1"/>
  <c r="AO21" i="3"/>
  <c r="AN21" i="3"/>
  <c r="AM21" i="3"/>
  <c r="AL21" i="3"/>
  <c r="AK21" i="3"/>
  <c r="AJ21" i="3"/>
  <c r="AI21" i="3"/>
  <c r="AR21" i="3" s="1"/>
  <c r="AA21" i="3"/>
  <c r="X21" i="3"/>
  <c r="W21" i="3"/>
  <c r="V21" i="3"/>
  <c r="U21" i="3"/>
  <c r="T21" i="3"/>
  <c r="S21" i="3"/>
  <c r="R21" i="3"/>
  <c r="R64" i="3" s="1"/>
  <c r="Q21" i="3"/>
  <c r="P21" i="3"/>
  <c r="K21" i="3"/>
  <c r="J21" i="3"/>
  <c r="J64" i="3" s="1"/>
  <c r="I21" i="3"/>
  <c r="H21" i="3"/>
  <c r="G21" i="3"/>
  <c r="F21" i="3"/>
  <c r="F23" i="3" s="1"/>
  <c r="E21" i="3"/>
  <c r="D21" i="3"/>
  <c r="C21" i="3"/>
  <c r="B21" i="3"/>
  <c r="BZ20" i="3"/>
  <c r="BS20" i="3"/>
  <c r="BR20" i="3"/>
  <c r="BN20" i="3"/>
  <c r="BN27" i="3" s="1"/>
  <c r="BL20" i="3"/>
  <c r="BI20" i="3"/>
  <c r="BI27" i="3" s="1"/>
  <c r="BG20" i="3"/>
  <c r="BQ20" i="3" s="1"/>
  <c r="BD20" i="3"/>
  <c r="BB20" i="3"/>
  <c r="AV20" i="3"/>
  <c r="AT20" i="3"/>
  <c r="AS20" i="3"/>
  <c r="AU20" i="3" s="1"/>
  <c r="AR20" i="3"/>
  <c r="AO20" i="3"/>
  <c r="AL20" i="3"/>
  <c r="AI20" i="3"/>
  <c r="AA20" i="3"/>
  <c r="Z20" i="3"/>
  <c r="V20" i="3"/>
  <c r="S20" i="3"/>
  <c r="P20" i="3"/>
  <c r="Y20" i="3" s="1"/>
  <c r="AD20" i="3" s="1"/>
  <c r="M20" i="3"/>
  <c r="AF20" i="3" s="1"/>
  <c r="AY20" i="3" s="1"/>
  <c r="L20" i="3"/>
  <c r="H20" i="3"/>
  <c r="E20" i="3"/>
  <c r="B20" i="3"/>
  <c r="K20" i="3" s="1"/>
  <c r="BT19" i="3"/>
  <c r="BU19" i="3" s="1"/>
  <c r="BS19" i="3"/>
  <c r="BS26" i="3" s="1"/>
  <c r="BR19" i="3"/>
  <c r="BO19" i="3"/>
  <c r="BL19" i="3"/>
  <c r="BJ19" i="3"/>
  <c r="BG19" i="3"/>
  <c r="BQ19" i="3" s="1"/>
  <c r="BE19" i="3"/>
  <c r="BE21" i="3" s="1"/>
  <c r="BB19" i="3"/>
  <c r="AY19" i="3"/>
  <c r="BZ19" i="3" s="1"/>
  <c r="AT19" i="3"/>
  <c r="AT26" i="3" s="1"/>
  <c r="AS19" i="3"/>
  <c r="AO19" i="3"/>
  <c r="AR19" i="3" s="1"/>
  <c r="AL19" i="3"/>
  <c r="AI19" i="3"/>
  <c r="AF19" i="3"/>
  <c r="AA19" i="3"/>
  <c r="AA26" i="3" s="1"/>
  <c r="Z19" i="3"/>
  <c r="Y19" i="3"/>
  <c r="V19" i="3"/>
  <c r="S19" i="3"/>
  <c r="P19" i="3"/>
  <c r="M19" i="3"/>
  <c r="L19" i="3"/>
  <c r="K19" i="3"/>
  <c r="H19" i="3"/>
  <c r="E19" i="3"/>
  <c r="B19" i="3"/>
  <c r="BW18" i="3"/>
  <c r="BS18" i="3"/>
  <c r="BS25" i="3" s="1"/>
  <c r="BR18" i="3"/>
  <c r="BN18" i="3"/>
  <c r="BN25" i="3" s="1"/>
  <c r="BL18" i="3"/>
  <c r="BI18" i="3"/>
  <c r="BI25" i="3" s="1"/>
  <c r="BG18" i="3"/>
  <c r="BD18" i="3"/>
  <c r="BD25" i="3" s="1"/>
  <c r="BB18" i="3"/>
  <c r="BQ18" i="3" s="1"/>
  <c r="AX18" i="3"/>
  <c r="AT18" i="3"/>
  <c r="AT25" i="3" s="1"/>
  <c r="AS18" i="3"/>
  <c r="AO18" i="3"/>
  <c r="AL18" i="3"/>
  <c r="AI18" i="3"/>
  <c r="AF18" i="3"/>
  <c r="AE18" i="3"/>
  <c r="AA18" i="3"/>
  <c r="Z18" i="3"/>
  <c r="V18" i="3"/>
  <c r="Y18" i="3" s="1"/>
  <c r="Y25" i="3" s="1"/>
  <c r="S18" i="3"/>
  <c r="P18" i="3"/>
  <c r="N18" i="3"/>
  <c r="O18" i="3" s="1"/>
  <c r="M18" i="3"/>
  <c r="M25" i="3" s="1"/>
  <c r="L18" i="3"/>
  <c r="H18" i="3"/>
  <c r="K18" i="3" s="1"/>
  <c r="E18" i="3"/>
  <c r="B18" i="3"/>
  <c r="BS17" i="3"/>
  <c r="BS24" i="3" s="1"/>
  <c r="BR17" i="3"/>
  <c r="BN17" i="3"/>
  <c r="BN24" i="3" s="1"/>
  <c r="BL17" i="3"/>
  <c r="BI17" i="3"/>
  <c r="BG17" i="3"/>
  <c r="BD17" i="3"/>
  <c r="BD24" i="3" s="1"/>
  <c r="BB17" i="3"/>
  <c r="BQ17" i="3" s="1"/>
  <c r="BQ24" i="3" s="1"/>
  <c r="AT17" i="3"/>
  <c r="AS17" i="3"/>
  <c r="AO17" i="3"/>
  <c r="AL17" i="3"/>
  <c r="AI17" i="3"/>
  <c r="AR17" i="3" s="1"/>
  <c r="AE17" i="3"/>
  <c r="AA17" i="3"/>
  <c r="Z17" i="3"/>
  <c r="V17" i="3"/>
  <c r="S17" i="3"/>
  <c r="P17" i="3"/>
  <c r="Y17" i="3" s="1"/>
  <c r="M17" i="3"/>
  <c r="L17" i="3"/>
  <c r="H17" i="3"/>
  <c r="E17" i="3"/>
  <c r="B17" i="3"/>
  <c r="K17" i="3" s="1"/>
  <c r="BS12" i="3"/>
  <c r="BO12" i="3"/>
  <c r="BN12" i="3"/>
  <c r="BM12" i="3"/>
  <c r="BM27" i="3" s="1"/>
  <c r="BL12" i="3"/>
  <c r="BJ12" i="3"/>
  <c r="BI12" i="3"/>
  <c r="BH12" i="3"/>
  <c r="BH27" i="3" s="1"/>
  <c r="BG12" i="3"/>
  <c r="BE12" i="3"/>
  <c r="BD12" i="3"/>
  <c r="BC12" i="3"/>
  <c r="BC27" i="3" s="1"/>
  <c r="BB12" i="3"/>
  <c r="BQ12" i="3" s="1"/>
  <c r="AT12" i="3"/>
  <c r="AP12" i="3"/>
  <c r="AP27" i="3" s="1"/>
  <c r="AO12" i="3"/>
  <c r="AM12" i="3"/>
  <c r="AM27" i="3" s="1"/>
  <c r="AL12" i="3"/>
  <c r="AJ12" i="3"/>
  <c r="AJ27" i="3" s="1"/>
  <c r="AI12" i="3"/>
  <c r="AR12" i="3" s="1"/>
  <c r="AA12" i="3"/>
  <c r="W12" i="3"/>
  <c r="W27" i="3" s="1"/>
  <c r="V12" i="3"/>
  <c r="T12" i="3"/>
  <c r="T27" i="3" s="1"/>
  <c r="S12" i="3"/>
  <c r="Q12" i="3"/>
  <c r="Z12" i="3" s="1"/>
  <c r="P12" i="3"/>
  <c r="M12" i="3"/>
  <c r="AF12" i="3" s="1"/>
  <c r="AY12" i="3" s="1"/>
  <c r="BZ12" i="3" s="1"/>
  <c r="I12" i="3"/>
  <c r="I27" i="3" s="1"/>
  <c r="H12" i="3"/>
  <c r="F12" i="3"/>
  <c r="F27" i="3" s="1"/>
  <c r="E12" i="3"/>
  <c r="C12" i="3"/>
  <c r="C27" i="3" s="1"/>
  <c r="B12" i="3"/>
  <c r="K12" i="3" s="1"/>
  <c r="BS11" i="3"/>
  <c r="BO11" i="3"/>
  <c r="BN11" i="3"/>
  <c r="BM11" i="3"/>
  <c r="BM26" i="3" s="1"/>
  <c r="BL11" i="3"/>
  <c r="BJ11" i="3"/>
  <c r="BI11" i="3"/>
  <c r="BH11" i="3"/>
  <c r="BH26" i="3" s="1"/>
  <c r="BG11" i="3"/>
  <c r="BE11" i="3"/>
  <c r="BD11" i="3"/>
  <c r="BC11" i="3"/>
  <c r="BC26" i="3" s="1"/>
  <c r="BB11" i="3"/>
  <c r="BQ11" i="3" s="1"/>
  <c r="AT11" i="3"/>
  <c r="AP11" i="3"/>
  <c r="AP26" i="3" s="1"/>
  <c r="AO11" i="3"/>
  <c r="AM11" i="3"/>
  <c r="AM26" i="3" s="1"/>
  <c r="AL11" i="3"/>
  <c r="AR11" i="3" s="1"/>
  <c r="AJ11" i="3"/>
  <c r="AJ26" i="3" s="1"/>
  <c r="AI11" i="3"/>
  <c r="AA11" i="3"/>
  <c r="W11" i="3"/>
  <c r="W26" i="3" s="1"/>
  <c r="V11" i="3"/>
  <c r="T11" i="3"/>
  <c r="Z11" i="3" s="1"/>
  <c r="S11" i="3"/>
  <c r="Y11" i="3" s="1"/>
  <c r="Q11" i="3"/>
  <c r="Q26" i="3" s="1"/>
  <c r="P11" i="3"/>
  <c r="N11" i="3"/>
  <c r="O11" i="3" s="1"/>
  <c r="M11" i="3"/>
  <c r="AF11" i="3" s="1"/>
  <c r="AY11" i="3" s="1"/>
  <c r="I11" i="3"/>
  <c r="I26" i="3" s="1"/>
  <c r="H11" i="3"/>
  <c r="F11" i="3"/>
  <c r="F26" i="3" s="1"/>
  <c r="E11" i="3"/>
  <c r="K11" i="3" s="1"/>
  <c r="C11" i="3"/>
  <c r="L11" i="3" s="1"/>
  <c r="B11" i="3"/>
  <c r="BS10" i="3"/>
  <c r="BO10" i="3"/>
  <c r="BN10" i="3"/>
  <c r="BM10" i="3"/>
  <c r="BL10" i="3"/>
  <c r="BJ10" i="3"/>
  <c r="BI10" i="3"/>
  <c r="BH10" i="3"/>
  <c r="BH24" i="3" s="1"/>
  <c r="BG10" i="3"/>
  <c r="BE10" i="3"/>
  <c r="BD10" i="3"/>
  <c r="BC10" i="3"/>
  <c r="BB10" i="3"/>
  <c r="BQ10" i="3" s="1"/>
  <c r="AT10" i="3"/>
  <c r="AT24" i="3" s="1"/>
  <c r="AP10" i="3"/>
  <c r="AP25" i="3" s="1"/>
  <c r="AO10" i="3"/>
  <c r="AM10" i="3"/>
  <c r="AM25" i="3" s="1"/>
  <c r="AL10" i="3"/>
  <c r="AJ10" i="3"/>
  <c r="AI10" i="3"/>
  <c r="AR10" i="3" s="1"/>
  <c r="AA10" i="3"/>
  <c r="AA25" i="3" s="1"/>
  <c r="W10" i="3"/>
  <c r="V10" i="3"/>
  <c r="T10" i="3"/>
  <c r="T25" i="3" s="1"/>
  <c r="S10" i="3"/>
  <c r="Q10" i="3"/>
  <c r="P10" i="3"/>
  <c r="Y10" i="3" s="1"/>
  <c r="M10" i="3"/>
  <c r="AF10" i="3" s="1"/>
  <c r="AY10" i="3" s="1"/>
  <c r="BZ10" i="3" s="1"/>
  <c r="I10" i="3"/>
  <c r="I24" i="3" s="1"/>
  <c r="H10" i="3"/>
  <c r="F10" i="3"/>
  <c r="F25" i="3" s="1"/>
  <c r="E10" i="3"/>
  <c r="K10" i="3" s="1"/>
  <c r="AD10" i="3" s="1"/>
  <c r="AW10" i="3" s="1"/>
  <c r="BV10" i="3" s="1"/>
  <c r="C10" i="3"/>
  <c r="C24" i="3" s="1"/>
  <c r="B10" i="3"/>
  <c r="BP9" i="3"/>
  <c r="BP60" i="3" s="1"/>
  <c r="BO9" i="3"/>
  <c r="BO60" i="3" s="1"/>
  <c r="BN9" i="3"/>
  <c r="BN60" i="3" s="1"/>
  <c r="BM9" i="3"/>
  <c r="BM60" i="3" s="1"/>
  <c r="BL9" i="3"/>
  <c r="BL60" i="3" s="1"/>
  <c r="BK9" i="3"/>
  <c r="BK60" i="3" s="1"/>
  <c r="BJ9" i="3"/>
  <c r="BJ60" i="3" s="1"/>
  <c r="BI9" i="3"/>
  <c r="BI60" i="3" s="1"/>
  <c r="BH9" i="3"/>
  <c r="BH60" i="3" s="1"/>
  <c r="BG9" i="3"/>
  <c r="BG60" i="3" s="1"/>
  <c r="BF9" i="3"/>
  <c r="BF60" i="3" s="1"/>
  <c r="BE9" i="3"/>
  <c r="BE60" i="3" s="1"/>
  <c r="BD9" i="3"/>
  <c r="BD60" i="3" s="1"/>
  <c r="BC9" i="3"/>
  <c r="BB9" i="3"/>
  <c r="BB60" i="3" s="1"/>
  <c r="AS9" i="3"/>
  <c r="AQ9" i="3"/>
  <c r="AQ60" i="3" s="1"/>
  <c r="AP9" i="3"/>
  <c r="AP60" i="3" s="1"/>
  <c r="AO9" i="3"/>
  <c r="AO60" i="3" s="1"/>
  <c r="AN9" i="3"/>
  <c r="AN60" i="3" s="1"/>
  <c r="AM9" i="3"/>
  <c r="AM60" i="3" s="1"/>
  <c r="AL9" i="3"/>
  <c r="AL60" i="3" s="1"/>
  <c r="AK9" i="3"/>
  <c r="AJ9" i="3"/>
  <c r="AJ60" i="3" s="1"/>
  <c r="AS60" i="3" s="1"/>
  <c r="AI9" i="3"/>
  <c r="AI60" i="3" s="1"/>
  <c r="AA9" i="3"/>
  <c r="X9" i="3"/>
  <c r="X60" i="3" s="1"/>
  <c r="W9" i="3"/>
  <c r="W60" i="3" s="1"/>
  <c r="V9" i="3"/>
  <c r="V60" i="3" s="1"/>
  <c r="U9" i="3"/>
  <c r="U60" i="3" s="1"/>
  <c r="T9" i="3"/>
  <c r="T60" i="3" s="1"/>
  <c r="S9" i="3"/>
  <c r="S60" i="3" s="1"/>
  <c r="R9" i="3"/>
  <c r="R60" i="3" s="1"/>
  <c r="Q9" i="3"/>
  <c r="Q23" i="3" s="1"/>
  <c r="P9" i="3"/>
  <c r="P60" i="3" s="1"/>
  <c r="M9" i="3"/>
  <c r="AF9" i="3" s="1"/>
  <c r="J9" i="3"/>
  <c r="J60" i="3" s="1"/>
  <c r="I9" i="3"/>
  <c r="I60" i="3" s="1"/>
  <c r="H9" i="3"/>
  <c r="H60" i="3" s="1"/>
  <c r="G9" i="3"/>
  <c r="G60" i="3" s="1"/>
  <c r="F9" i="3"/>
  <c r="F60" i="3" s="1"/>
  <c r="E9" i="3"/>
  <c r="E60" i="3" s="1"/>
  <c r="D9" i="3"/>
  <c r="D60" i="3" s="1"/>
  <c r="M60" i="3" s="1"/>
  <c r="C9" i="3"/>
  <c r="C60" i="3" s="1"/>
  <c r="L60" i="3" s="1"/>
  <c r="B9" i="3"/>
  <c r="B60" i="3" s="1"/>
  <c r="BS8" i="3"/>
  <c r="BR8" i="3"/>
  <c r="BT8" i="3" s="1"/>
  <c r="BU8" i="3" s="1"/>
  <c r="BO8" i="3"/>
  <c r="BN8" i="3"/>
  <c r="BM8" i="3"/>
  <c r="BL8" i="3"/>
  <c r="BJ8" i="3"/>
  <c r="BI8" i="3"/>
  <c r="BH8" i="3"/>
  <c r="BG8" i="3"/>
  <c r="BE8" i="3"/>
  <c r="BD8" i="3"/>
  <c r="BC8" i="3"/>
  <c r="BB8" i="3"/>
  <c r="BQ8" i="3" s="1"/>
  <c r="AT8" i="3"/>
  <c r="AP8" i="3"/>
  <c r="AO8" i="3"/>
  <c r="AM8" i="3"/>
  <c r="AS8" i="3" s="1"/>
  <c r="AU8" i="3" s="1"/>
  <c r="AV8" i="3" s="1"/>
  <c r="AL8" i="3"/>
  <c r="AR8" i="3" s="1"/>
  <c r="AJ8" i="3"/>
  <c r="AI8" i="3"/>
  <c r="AA8" i="3"/>
  <c r="W8" i="3"/>
  <c r="V8" i="3"/>
  <c r="T8" i="3"/>
  <c r="Z8" i="3" s="1"/>
  <c r="S8" i="3"/>
  <c r="Y8" i="3" s="1"/>
  <c r="Q8" i="3"/>
  <c r="P8" i="3"/>
  <c r="M8" i="3"/>
  <c r="AF8" i="3" s="1"/>
  <c r="AY8" i="3" s="1"/>
  <c r="BZ8" i="3" s="1"/>
  <c r="I8" i="3"/>
  <c r="H8" i="3"/>
  <c r="F8" i="3"/>
  <c r="E8" i="3"/>
  <c r="C8" i="3"/>
  <c r="L8" i="3" s="1"/>
  <c r="B8" i="3"/>
  <c r="K8" i="3" s="1"/>
  <c r="CC83" i="2"/>
  <c r="CA83" i="2"/>
  <c r="BW83" i="2"/>
  <c r="BN83" i="2"/>
  <c r="BE83" i="2"/>
  <c r="CB83" i="2" s="1"/>
  <c r="CD83" i="2" s="1"/>
  <c r="AT83" i="2"/>
  <c r="AR83" i="2"/>
  <c r="AP83" i="2"/>
  <c r="AM83" i="2"/>
  <c r="AJ83" i="2"/>
  <c r="AS83" i="2" s="1"/>
  <c r="AU83" i="2" s="1"/>
  <c r="AA83" i="2"/>
  <c r="Y83" i="2"/>
  <c r="W83" i="2"/>
  <c r="T83" i="2"/>
  <c r="Q83" i="2"/>
  <c r="Z83" i="2" s="1"/>
  <c r="AB83" i="2" s="1"/>
  <c r="M83" i="2"/>
  <c r="AF83" i="2" s="1"/>
  <c r="AY83" i="2" s="1"/>
  <c r="CL83" i="2" s="1"/>
  <c r="K83" i="2"/>
  <c r="AD83" i="2" s="1"/>
  <c r="AW83" i="2" s="1"/>
  <c r="CF83" i="2" s="1"/>
  <c r="I83" i="2"/>
  <c r="F83" i="2"/>
  <c r="C83" i="2"/>
  <c r="L83" i="2" s="1"/>
  <c r="N83" i="2" s="1"/>
  <c r="CC82" i="2"/>
  <c r="CL82" i="2" s="1"/>
  <c r="CA82" i="2"/>
  <c r="CF82" i="2" s="1"/>
  <c r="BW82" i="2"/>
  <c r="BW81" i="2" s="1"/>
  <c r="BN82" i="2"/>
  <c r="BE82" i="2"/>
  <c r="CC81" i="2"/>
  <c r="BZ81" i="2"/>
  <c r="BT81" i="2"/>
  <c r="BQ81" i="2"/>
  <c r="BP81" i="2"/>
  <c r="BO81" i="2"/>
  <c r="BN81" i="2"/>
  <c r="BK81" i="2"/>
  <c r="BH81" i="2"/>
  <c r="BE81" i="2"/>
  <c r="BB81" i="2"/>
  <c r="CA81" i="2" s="1"/>
  <c r="AS81" i="2"/>
  <c r="AQ81" i="2"/>
  <c r="AP81" i="2"/>
  <c r="AO81" i="2"/>
  <c r="AN81" i="2"/>
  <c r="AM81" i="2"/>
  <c r="AL81" i="2"/>
  <c r="AK81" i="2"/>
  <c r="AT81" i="2" s="1"/>
  <c r="AJ81" i="2"/>
  <c r="AI81" i="2"/>
  <c r="AA81" i="2"/>
  <c r="X81" i="2"/>
  <c r="W81" i="2"/>
  <c r="V81" i="2"/>
  <c r="U81" i="2"/>
  <c r="T81" i="2"/>
  <c r="S81" i="2"/>
  <c r="R81" i="2"/>
  <c r="Q81" i="2"/>
  <c r="Z81" i="2" s="1"/>
  <c r="P81" i="2"/>
  <c r="Y81" i="2" s="1"/>
  <c r="J81" i="2"/>
  <c r="I81" i="2"/>
  <c r="H81" i="2"/>
  <c r="G81" i="2"/>
  <c r="F81" i="2"/>
  <c r="E81" i="2"/>
  <c r="D81" i="2"/>
  <c r="M81" i="2" s="1"/>
  <c r="AF81" i="2" s="1"/>
  <c r="AY81" i="2" s="1"/>
  <c r="CL81" i="2" s="1"/>
  <c r="C81" i="2"/>
  <c r="B81" i="2"/>
  <c r="K81" i="2" s="1"/>
  <c r="CC78" i="2"/>
  <c r="CB78" i="2"/>
  <c r="CA78" i="2"/>
  <c r="BT78" i="2"/>
  <c r="BK78" i="2"/>
  <c r="BB78" i="2"/>
  <c r="AT78" i="2"/>
  <c r="AS78" i="2"/>
  <c r="AO78" i="2"/>
  <c r="AL78" i="2"/>
  <c r="AI78" i="2"/>
  <c r="AE78" i="2"/>
  <c r="AA78" i="2"/>
  <c r="Z78" i="2"/>
  <c r="V78" i="2"/>
  <c r="S78" i="2"/>
  <c r="P78" i="2"/>
  <c r="Y78" i="2" s="1"/>
  <c r="M78" i="2"/>
  <c r="L78" i="2"/>
  <c r="H78" i="2"/>
  <c r="E78" i="2"/>
  <c r="B78" i="2"/>
  <c r="BT75" i="2"/>
  <c r="BK75" i="2"/>
  <c r="BB75" i="2"/>
  <c r="CA75" i="2" s="1"/>
  <c r="AO75" i="2"/>
  <c r="AL75" i="2"/>
  <c r="AR75" i="2" s="1"/>
  <c r="AI75" i="2"/>
  <c r="V75" i="2"/>
  <c r="S75" i="2"/>
  <c r="P75" i="2"/>
  <c r="Y75" i="2" s="1"/>
  <c r="H75" i="2"/>
  <c r="E75" i="2"/>
  <c r="B75" i="2"/>
  <c r="K75" i="2" s="1"/>
  <c r="AD75" i="2" s="1"/>
  <c r="AW75" i="2" s="1"/>
  <c r="CF75" i="2" s="1"/>
  <c r="CC73" i="2"/>
  <c r="CB73" i="2"/>
  <c r="CA73" i="2"/>
  <c r="BT73" i="2"/>
  <c r="BK73" i="2"/>
  <c r="BB73" i="2"/>
  <c r="AT73" i="2"/>
  <c r="AS73" i="2"/>
  <c r="AO73" i="2"/>
  <c r="AL73" i="2"/>
  <c r="AI73" i="2"/>
  <c r="AR73" i="2" s="1"/>
  <c r="AE73" i="2"/>
  <c r="AA73" i="2"/>
  <c r="Z73" i="2"/>
  <c r="V73" i="2"/>
  <c r="S73" i="2"/>
  <c r="Y73" i="2" s="1"/>
  <c r="P73" i="2"/>
  <c r="M73" i="2"/>
  <c r="L73" i="2"/>
  <c r="H73" i="2"/>
  <c r="E73" i="2"/>
  <c r="K73" i="2" s="1"/>
  <c r="AD73" i="2" s="1"/>
  <c r="AW73" i="2" s="1"/>
  <c r="CF73" i="2" s="1"/>
  <c r="B73" i="2"/>
  <c r="AQ70" i="2"/>
  <c r="CK69" i="2"/>
  <c r="CJ69" i="2"/>
  <c r="CC69" i="2"/>
  <c r="CB69" i="2"/>
  <c r="BY69" i="2"/>
  <c r="BX69" i="2"/>
  <c r="BW69" i="2"/>
  <c r="BT69" i="2"/>
  <c r="BP69" i="2"/>
  <c r="BO69" i="2"/>
  <c r="BN69" i="2"/>
  <c r="BK69" i="2"/>
  <c r="BG69" i="2"/>
  <c r="BF69" i="2"/>
  <c r="BE69" i="2"/>
  <c r="BB69" i="2"/>
  <c r="CA69" i="2" s="1"/>
  <c r="AT69" i="2"/>
  <c r="AP69" i="2"/>
  <c r="AO69" i="2"/>
  <c r="AM69" i="2"/>
  <c r="AL69" i="2"/>
  <c r="AJ69" i="2"/>
  <c r="AS69" i="2" s="1"/>
  <c r="AU69" i="2" s="1"/>
  <c r="AV69" i="2" s="1"/>
  <c r="AI69" i="2"/>
  <c r="AR69" i="2" s="1"/>
  <c r="AB69" i="2"/>
  <c r="AC69" i="2" s="1"/>
  <c r="AA69" i="2"/>
  <c r="W69" i="2"/>
  <c r="V69" i="2"/>
  <c r="T69" i="2"/>
  <c r="S69" i="2"/>
  <c r="Q69" i="2"/>
  <c r="Z69" i="2" s="1"/>
  <c r="P69" i="2"/>
  <c r="Y69" i="2" s="1"/>
  <c r="M69" i="2"/>
  <c r="AF69" i="2" s="1"/>
  <c r="AY69" i="2" s="1"/>
  <c r="CL69" i="2" s="1"/>
  <c r="I69" i="2"/>
  <c r="H69" i="2"/>
  <c r="F69" i="2"/>
  <c r="L69" i="2" s="1"/>
  <c r="E69" i="2"/>
  <c r="C69" i="2"/>
  <c r="B69" i="2"/>
  <c r="K69" i="2" s="1"/>
  <c r="AD69" i="2" s="1"/>
  <c r="AW69" i="2" s="1"/>
  <c r="CF69" i="2" s="1"/>
  <c r="CK68" i="2"/>
  <c r="CJ68" i="2"/>
  <c r="CC68" i="2"/>
  <c r="BY68" i="2"/>
  <c r="BX68" i="2"/>
  <c r="BW68" i="2"/>
  <c r="BT68" i="2"/>
  <c r="BP68" i="2"/>
  <c r="BO68" i="2"/>
  <c r="BN68" i="2"/>
  <c r="BK68" i="2"/>
  <c r="BG68" i="2"/>
  <c r="BF68" i="2"/>
  <c r="BE68" i="2"/>
  <c r="CB68" i="2" s="1"/>
  <c r="BB68" i="2"/>
  <c r="CA68" i="2" s="1"/>
  <c r="AT68" i="2"/>
  <c r="AP68" i="2"/>
  <c r="AO68" i="2"/>
  <c r="AM68" i="2"/>
  <c r="AL68" i="2"/>
  <c r="AJ68" i="2"/>
  <c r="AS68" i="2" s="1"/>
  <c r="AI68" i="2"/>
  <c r="AR68" i="2" s="1"/>
  <c r="AA68" i="2"/>
  <c r="W68" i="2"/>
  <c r="V68" i="2"/>
  <c r="T68" i="2"/>
  <c r="S68" i="2"/>
  <c r="Q68" i="2"/>
  <c r="Z68" i="2" s="1"/>
  <c r="P68" i="2"/>
  <c r="Y68" i="2" s="1"/>
  <c r="M68" i="2"/>
  <c r="L68" i="2"/>
  <c r="I68" i="2"/>
  <c r="H68" i="2"/>
  <c r="F68" i="2"/>
  <c r="E68" i="2"/>
  <c r="C68" i="2"/>
  <c r="B68" i="2"/>
  <c r="K68" i="2" s="1"/>
  <c r="AD68" i="2" s="1"/>
  <c r="AW68" i="2" s="1"/>
  <c r="CK67" i="2"/>
  <c r="CJ67" i="2"/>
  <c r="CC67" i="2"/>
  <c r="BY67" i="2"/>
  <c r="BX67" i="2"/>
  <c r="BW67" i="2"/>
  <c r="BT67" i="2"/>
  <c r="BP67" i="2"/>
  <c r="BO67" i="2"/>
  <c r="BN67" i="2"/>
  <c r="BK67" i="2"/>
  <c r="BG67" i="2"/>
  <c r="BF67" i="2"/>
  <c r="BE67" i="2"/>
  <c r="CB67" i="2" s="1"/>
  <c r="CD67" i="2" s="1"/>
  <c r="CE67" i="2" s="1"/>
  <c r="BB67" i="2"/>
  <c r="CA67" i="2" s="1"/>
  <c r="AT67" i="2"/>
  <c r="AP67" i="2"/>
  <c r="AO67" i="2"/>
  <c r="AM67" i="2"/>
  <c r="AS67" i="2" s="1"/>
  <c r="AU67" i="2" s="1"/>
  <c r="AV67" i="2" s="1"/>
  <c r="AL67" i="2"/>
  <c r="AJ67" i="2"/>
  <c r="AI67" i="2"/>
  <c r="AR67" i="2" s="1"/>
  <c r="AA67" i="2"/>
  <c r="W67" i="2"/>
  <c r="V67" i="2"/>
  <c r="T67" i="2"/>
  <c r="Z67" i="2" s="1"/>
  <c r="AB67" i="2" s="1"/>
  <c r="AC67" i="2" s="1"/>
  <c r="S67" i="2"/>
  <c r="Q67" i="2"/>
  <c r="P67" i="2"/>
  <c r="Y67" i="2" s="1"/>
  <c r="M67" i="2"/>
  <c r="AF67" i="2" s="1"/>
  <c r="AY67" i="2" s="1"/>
  <c r="CL67" i="2" s="1"/>
  <c r="I67" i="2"/>
  <c r="H67" i="2"/>
  <c r="F67" i="2"/>
  <c r="E67" i="2"/>
  <c r="K67" i="2" s="1"/>
  <c r="AD67" i="2" s="1"/>
  <c r="AW67" i="2" s="1"/>
  <c r="CF67" i="2" s="1"/>
  <c r="C67" i="2"/>
  <c r="L67" i="2" s="1"/>
  <c r="B67" i="2"/>
  <c r="CK66" i="2"/>
  <c r="CJ66" i="2"/>
  <c r="CC66" i="2"/>
  <c r="CB66" i="2"/>
  <c r="BY66" i="2"/>
  <c r="BX66" i="2"/>
  <c r="BW66" i="2"/>
  <c r="BP66" i="2"/>
  <c r="BO66" i="2"/>
  <c r="BN66" i="2"/>
  <c r="BG66" i="2"/>
  <c r="BF66" i="2"/>
  <c r="BE66" i="2"/>
  <c r="AT66" i="2"/>
  <c r="AP66" i="2"/>
  <c r="AM66" i="2"/>
  <c r="AJ66" i="2"/>
  <c r="AS66" i="2" s="1"/>
  <c r="AA66" i="2"/>
  <c r="Z66" i="2"/>
  <c r="W66" i="2"/>
  <c r="T66" i="2"/>
  <c r="Q66" i="2"/>
  <c r="M66" i="2"/>
  <c r="AF66" i="2" s="1"/>
  <c r="I66" i="2"/>
  <c r="F66" i="2"/>
  <c r="C66" i="2"/>
  <c r="L66" i="2" s="1"/>
  <c r="AE66" i="2" s="1"/>
  <c r="AX66" i="2" s="1"/>
  <c r="CK65" i="2"/>
  <c r="CJ65" i="2"/>
  <c r="CC65" i="2"/>
  <c r="BY65" i="2"/>
  <c r="BX65" i="2"/>
  <c r="BW65" i="2"/>
  <c r="BP65" i="2"/>
  <c r="BO65" i="2"/>
  <c r="BN65" i="2"/>
  <c r="BG65" i="2"/>
  <c r="BF65" i="2"/>
  <c r="BE65" i="2"/>
  <c r="AY65" i="2"/>
  <c r="CL65" i="2" s="1"/>
  <c r="AT65" i="2"/>
  <c r="AP65" i="2"/>
  <c r="AM65" i="2"/>
  <c r="AJ65" i="2"/>
  <c r="AS65" i="2" s="1"/>
  <c r="AA65" i="2"/>
  <c r="W65" i="2"/>
  <c r="T65" i="2"/>
  <c r="Z65" i="2" s="1"/>
  <c r="Q65" i="2"/>
  <c r="M65" i="2"/>
  <c r="AF65" i="2" s="1"/>
  <c r="I65" i="2"/>
  <c r="F65" i="2"/>
  <c r="C65" i="2"/>
  <c r="L65" i="2" s="1"/>
  <c r="CK64" i="2"/>
  <c r="CJ64" i="2"/>
  <c r="CC64" i="2"/>
  <c r="CB64" i="2"/>
  <c r="BY64" i="2"/>
  <c r="BX64" i="2"/>
  <c r="BW64" i="2"/>
  <c r="BP64" i="2"/>
  <c r="BO64" i="2"/>
  <c r="BN64" i="2"/>
  <c r="BG64" i="2"/>
  <c r="BF64" i="2"/>
  <c r="BE64" i="2"/>
  <c r="AT64" i="2"/>
  <c r="AP64" i="2"/>
  <c r="AM64" i="2"/>
  <c r="AJ64" i="2"/>
  <c r="AS64" i="2" s="1"/>
  <c r="AA64" i="2"/>
  <c r="Z64" i="2"/>
  <c r="W64" i="2"/>
  <c r="T64" i="2"/>
  <c r="Q64" i="2"/>
  <c r="M64" i="2"/>
  <c r="AF64" i="2" s="1"/>
  <c r="AY64" i="2" s="1"/>
  <c r="CL64" i="2" s="1"/>
  <c r="I64" i="2"/>
  <c r="F64" i="2"/>
  <c r="C64" i="2"/>
  <c r="L64" i="2" s="1"/>
  <c r="CK63" i="2"/>
  <c r="CJ63" i="2"/>
  <c r="CC63" i="2"/>
  <c r="BY63" i="2"/>
  <c r="BX63" i="2"/>
  <c r="BW63" i="2"/>
  <c r="BT63" i="2"/>
  <c r="BP63" i="2"/>
  <c r="BO63" i="2"/>
  <c r="BN63" i="2"/>
  <c r="BK63" i="2"/>
  <c r="BG63" i="2"/>
  <c r="BF63" i="2"/>
  <c r="BE63" i="2"/>
  <c r="CB63" i="2" s="1"/>
  <c r="BB63" i="2"/>
  <c r="CA63" i="2" s="1"/>
  <c r="AT63" i="2"/>
  <c r="AP63" i="2"/>
  <c r="AO63" i="2"/>
  <c r="AM63" i="2"/>
  <c r="AL63" i="2"/>
  <c r="AJ63" i="2"/>
  <c r="AS63" i="2" s="1"/>
  <c r="AI63" i="2"/>
  <c r="AR63" i="2" s="1"/>
  <c r="AA63" i="2"/>
  <c r="W63" i="2"/>
  <c r="V63" i="2"/>
  <c r="T63" i="2"/>
  <c r="S63" i="2"/>
  <c r="Q63" i="2"/>
  <c r="Z63" i="2" s="1"/>
  <c r="P63" i="2"/>
  <c r="Y63" i="2" s="1"/>
  <c r="M63" i="2"/>
  <c r="L63" i="2"/>
  <c r="I63" i="2"/>
  <c r="H63" i="2"/>
  <c r="F63" i="2"/>
  <c r="E63" i="2"/>
  <c r="C63" i="2"/>
  <c r="B63" i="2"/>
  <c r="K63" i="2" s="1"/>
  <c r="AD63" i="2" s="1"/>
  <c r="CK62" i="2"/>
  <c r="CJ62" i="2"/>
  <c r="CC62" i="2"/>
  <c r="BY62" i="2"/>
  <c r="BX62" i="2"/>
  <c r="BW62" i="2"/>
  <c r="BT62" i="2"/>
  <c r="BP62" i="2"/>
  <c r="BO62" i="2"/>
  <c r="BN62" i="2"/>
  <c r="BK62" i="2"/>
  <c r="BG62" i="2"/>
  <c r="BF62" i="2"/>
  <c r="BE62" i="2"/>
  <c r="CB62" i="2" s="1"/>
  <c r="CD62" i="2" s="1"/>
  <c r="CE62" i="2" s="1"/>
  <c r="BB62" i="2"/>
  <c r="CA62" i="2" s="1"/>
  <c r="AT62" i="2"/>
  <c r="AP62" i="2"/>
  <c r="AO62" i="2"/>
  <c r="AM62" i="2"/>
  <c r="AS62" i="2" s="1"/>
  <c r="AU62" i="2" s="1"/>
  <c r="AV62" i="2" s="1"/>
  <c r="AL62" i="2"/>
  <c r="AJ62" i="2"/>
  <c r="AI62" i="2"/>
  <c r="AR62" i="2" s="1"/>
  <c r="AA62" i="2"/>
  <c r="W62" i="2"/>
  <c r="V62" i="2"/>
  <c r="T62" i="2"/>
  <c r="Z62" i="2" s="1"/>
  <c r="AB62" i="2" s="1"/>
  <c r="AC62" i="2" s="1"/>
  <c r="S62" i="2"/>
  <c r="Q62" i="2"/>
  <c r="P62" i="2"/>
  <c r="Y62" i="2" s="1"/>
  <c r="M62" i="2"/>
  <c r="AF62" i="2" s="1"/>
  <c r="AY62" i="2" s="1"/>
  <c r="CL62" i="2" s="1"/>
  <c r="I62" i="2"/>
  <c r="H62" i="2"/>
  <c r="F62" i="2"/>
  <c r="E62" i="2"/>
  <c r="K62" i="2" s="1"/>
  <c r="AD62" i="2" s="1"/>
  <c r="AW62" i="2" s="1"/>
  <c r="CF62" i="2" s="1"/>
  <c r="C62" i="2"/>
  <c r="L62" i="2" s="1"/>
  <c r="B62" i="2"/>
  <c r="CK61" i="2"/>
  <c r="CJ61" i="2"/>
  <c r="BZ61" i="2"/>
  <c r="BY61" i="2"/>
  <c r="BX61" i="2"/>
  <c r="BW61" i="2"/>
  <c r="BT61" i="2"/>
  <c r="BQ61" i="2"/>
  <c r="CC61" i="2" s="1"/>
  <c r="BP61" i="2"/>
  <c r="BO61" i="2"/>
  <c r="BN61" i="2"/>
  <c r="BK61" i="2"/>
  <c r="BH61" i="2"/>
  <c r="BG61" i="2"/>
  <c r="BF61" i="2"/>
  <c r="BE61" i="2"/>
  <c r="CB61" i="2" s="1"/>
  <c r="BB61" i="2"/>
  <c r="CA61" i="2" s="1"/>
  <c r="AQ61" i="2"/>
  <c r="AP61" i="2"/>
  <c r="AO61" i="2"/>
  <c r="AN61" i="2"/>
  <c r="AM61" i="2"/>
  <c r="AL61" i="2"/>
  <c r="AK61" i="2"/>
  <c r="AJ61" i="2"/>
  <c r="AS61" i="2" s="1"/>
  <c r="AU61" i="2" s="1"/>
  <c r="AV61" i="2" s="1"/>
  <c r="AI61" i="2"/>
  <c r="AR61" i="2" s="1"/>
  <c r="AA61" i="2"/>
  <c r="X61" i="2"/>
  <c r="W61" i="2"/>
  <c r="V61" i="2"/>
  <c r="U61" i="2"/>
  <c r="T61" i="2"/>
  <c r="S61" i="2"/>
  <c r="R61" i="2"/>
  <c r="Q61" i="2"/>
  <c r="P61" i="2"/>
  <c r="Y61" i="2" s="1"/>
  <c r="K61" i="2"/>
  <c r="J61" i="2"/>
  <c r="I61" i="2"/>
  <c r="H61" i="2"/>
  <c r="G61" i="2"/>
  <c r="M61" i="2" s="1"/>
  <c r="AF61" i="2" s="1"/>
  <c r="F61" i="2"/>
  <c r="E61" i="2"/>
  <c r="D61" i="2"/>
  <c r="C61" i="2"/>
  <c r="L61" i="2" s="1"/>
  <c r="N61" i="2" s="1"/>
  <c r="O61" i="2" s="1"/>
  <c r="B61" i="2"/>
  <c r="CL60" i="2"/>
  <c r="CK60" i="2"/>
  <c r="CJ60" i="2"/>
  <c r="CC60" i="2"/>
  <c r="BY60" i="2"/>
  <c r="BX60" i="2"/>
  <c r="BW60" i="2"/>
  <c r="BT60" i="2"/>
  <c r="BP60" i="2"/>
  <c r="BO60" i="2"/>
  <c r="BN60" i="2"/>
  <c r="BK60" i="2"/>
  <c r="BG60" i="2"/>
  <c r="BF60" i="2"/>
  <c r="BE60" i="2"/>
  <c r="CB60" i="2" s="1"/>
  <c r="CD60" i="2" s="1"/>
  <c r="CE60" i="2" s="1"/>
  <c r="BB60" i="2"/>
  <c r="CA60" i="2" s="1"/>
  <c r="AT60" i="2"/>
  <c r="AP60" i="2"/>
  <c r="AO60" i="2"/>
  <c r="AM60" i="2"/>
  <c r="AL60" i="2"/>
  <c r="AJ60" i="2"/>
  <c r="AS60" i="2" s="1"/>
  <c r="AU60" i="2" s="1"/>
  <c r="AV60" i="2" s="1"/>
  <c r="AI60" i="2"/>
  <c r="AR60" i="2" s="1"/>
  <c r="AB60" i="2"/>
  <c r="AC60" i="2" s="1"/>
  <c r="AA60" i="2"/>
  <c r="W60" i="2"/>
  <c r="V60" i="2"/>
  <c r="T60" i="2"/>
  <c r="S60" i="2"/>
  <c r="Q60" i="2"/>
  <c r="Z60" i="2" s="1"/>
  <c r="P60" i="2"/>
  <c r="Y60" i="2" s="1"/>
  <c r="M60" i="2"/>
  <c r="AF60" i="2" s="1"/>
  <c r="AY60" i="2" s="1"/>
  <c r="I60" i="2"/>
  <c r="H60" i="2"/>
  <c r="F60" i="2"/>
  <c r="E60" i="2"/>
  <c r="C60" i="2"/>
  <c r="L60" i="2" s="1"/>
  <c r="B60" i="2"/>
  <c r="K60" i="2" s="1"/>
  <c r="AD60" i="2" s="1"/>
  <c r="AW60" i="2" s="1"/>
  <c r="CF60" i="2" s="1"/>
  <c r="CK59" i="2"/>
  <c r="CJ59" i="2"/>
  <c r="CC59" i="2"/>
  <c r="BY59" i="2"/>
  <c r="BX59" i="2"/>
  <c r="BW59" i="2"/>
  <c r="BT59" i="2"/>
  <c r="BP59" i="2"/>
  <c r="BO59" i="2"/>
  <c r="BN59" i="2"/>
  <c r="BK59" i="2"/>
  <c r="BG59" i="2"/>
  <c r="BF59" i="2"/>
  <c r="BE59" i="2"/>
  <c r="CB59" i="2" s="1"/>
  <c r="BB59" i="2"/>
  <c r="CA59" i="2" s="1"/>
  <c r="AT59" i="2"/>
  <c r="AP59" i="2"/>
  <c r="AO59" i="2"/>
  <c r="AM59" i="2"/>
  <c r="AL59" i="2"/>
  <c r="AJ59" i="2"/>
  <c r="AS59" i="2" s="1"/>
  <c r="AU59" i="2" s="1"/>
  <c r="AV59" i="2" s="1"/>
  <c r="AI59" i="2"/>
  <c r="AR59" i="2" s="1"/>
  <c r="AA59" i="2"/>
  <c r="W59" i="2"/>
  <c r="V59" i="2"/>
  <c r="T59" i="2"/>
  <c r="S59" i="2"/>
  <c r="Q59" i="2"/>
  <c r="Z59" i="2" s="1"/>
  <c r="AB59" i="2" s="1"/>
  <c r="AC59" i="2" s="1"/>
  <c r="P59" i="2"/>
  <c r="Y59" i="2" s="1"/>
  <c r="M59" i="2"/>
  <c r="AF59" i="2" s="1"/>
  <c r="AY59" i="2" s="1"/>
  <c r="CL59" i="2" s="1"/>
  <c r="I59" i="2"/>
  <c r="H59" i="2"/>
  <c r="F59" i="2"/>
  <c r="L59" i="2" s="1"/>
  <c r="N59" i="2" s="1"/>
  <c r="O59" i="2" s="1"/>
  <c r="E59" i="2"/>
  <c r="C59" i="2"/>
  <c r="B59" i="2"/>
  <c r="K59" i="2" s="1"/>
  <c r="AD59" i="2" s="1"/>
  <c r="AW59" i="2" s="1"/>
  <c r="CK58" i="2"/>
  <c r="CJ58" i="2"/>
  <c r="CC58" i="2"/>
  <c r="BY58" i="2"/>
  <c r="BX58" i="2"/>
  <c r="BW58" i="2"/>
  <c r="BT58" i="2"/>
  <c r="BP58" i="2"/>
  <c r="BO58" i="2"/>
  <c r="BN58" i="2"/>
  <c r="BK58" i="2"/>
  <c r="BG58" i="2"/>
  <c r="BF58" i="2"/>
  <c r="BE58" i="2"/>
  <c r="CB58" i="2" s="1"/>
  <c r="CD58" i="2" s="1"/>
  <c r="CE58" i="2" s="1"/>
  <c r="BB58" i="2"/>
  <c r="CA58" i="2" s="1"/>
  <c r="AT58" i="2"/>
  <c r="AS58" i="2"/>
  <c r="AU58" i="2" s="1"/>
  <c r="AV58" i="2" s="1"/>
  <c r="AP58" i="2"/>
  <c r="AO58" i="2"/>
  <c r="AM58" i="2"/>
  <c r="AL58" i="2"/>
  <c r="AJ58" i="2"/>
  <c r="AI58" i="2"/>
  <c r="AR58" i="2" s="1"/>
  <c r="AA58" i="2"/>
  <c r="Z58" i="2"/>
  <c r="W58" i="2"/>
  <c r="V58" i="2"/>
  <c r="T58" i="2"/>
  <c r="S58" i="2"/>
  <c r="Q58" i="2"/>
  <c r="P58" i="2"/>
  <c r="Y58" i="2" s="1"/>
  <c r="AD58" i="2" s="1"/>
  <c r="AW58" i="2" s="1"/>
  <c r="CF58" i="2" s="1"/>
  <c r="M58" i="2"/>
  <c r="AF58" i="2" s="1"/>
  <c r="AY58" i="2" s="1"/>
  <c r="CL58" i="2" s="1"/>
  <c r="I58" i="2"/>
  <c r="H58" i="2"/>
  <c r="F58" i="2"/>
  <c r="L58" i="2" s="1"/>
  <c r="E58" i="2"/>
  <c r="K58" i="2" s="1"/>
  <c r="C58" i="2"/>
  <c r="B58" i="2"/>
  <c r="CK57" i="2"/>
  <c r="CJ57" i="2"/>
  <c r="CC57" i="2"/>
  <c r="BY57" i="2"/>
  <c r="BX57" i="2"/>
  <c r="BW57" i="2"/>
  <c r="BT57" i="2"/>
  <c r="BP57" i="2"/>
  <c r="BO57" i="2"/>
  <c r="BN57" i="2"/>
  <c r="BK57" i="2"/>
  <c r="BG57" i="2"/>
  <c r="BF57" i="2"/>
  <c r="BE57" i="2"/>
  <c r="CB57" i="2" s="1"/>
  <c r="BB57" i="2"/>
  <c r="CA57" i="2" s="1"/>
  <c r="AT57" i="2"/>
  <c r="AP57" i="2"/>
  <c r="AO57" i="2"/>
  <c r="AM57" i="2"/>
  <c r="AL57" i="2"/>
  <c r="AR57" i="2" s="1"/>
  <c r="AJ57" i="2"/>
  <c r="AS57" i="2" s="1"/>
  <c r="AI57" i="2"/>
  <c r="AA57" i="2"/>
  <c r="W57" i="2"/>
  <c r="V57" i="2"/>
  <c r="T57" i="2"/>
  <c r="S57" i="2"/>
  <c r="Y57" i="2" s="1"/>
  <c r="Q57" i="2"/>
  <c r="Z57" i="2" s="1"/>
  <c r="P57" i="2"/>
  <c r="M57" i="2"/>
  <c r="AF57" i="2" s="1"/>
  <c r="AY57" i="2" s="1"/>
  <c r="CL57" i="2" s="1"/>
  <c r="I57" i="2"/>
  <c r="H57" i="2"/>
  <c r="F57" i="2"/>
  <c r="E57" i="2"/>
  <c r="C57" i="2"/>
  <c r="L57" i="2" s="1"/>
  <c r="AE57" i="2" s="1"/>
  <c r="AX57" i="2" s="1"/>
  <c r="CI57" i="2" s="1"/>
  <c r="B57" i="2"/>
  <c r="K57" i="2" s="1"/>
  <c r="CK56" i="2"/>
  <c r="CJ56" i="2"/>
  <c r="CB56" i="2"/>
  <c r="BZ56" i="2"/>
  <c r="BY56" i="2"/>
  <c r="BX56" i="2"/>
  <c r="BW56" i="2"/>
  <c r="BT56" i="2"/>
  <c r="BQ56" i="2"/>
  <c r="BP56" i="2"/>
  <c r="BO56" i="2"/>
  <c r="BN56" i="2"/>
  <c r="BK56" i="2"/>
  <c r="BH56" i="2"/>
  <c r="CC56" i="2" s="1"/>
  <c r="BG56" i="2"/>
  <c r="BF56" i="2"/>
  <c r="BE56" i="2"/>
  <c r="BB56" i="2"/>
  <c r="CA56" i="2" s="1"/>
  <c r="AT56" i="2"/>
  <c r="AQ56" i="2"/>
  <c r="AP56" i="2"/>
  <c r="AO56" i="2"/>
  <c r="AN56" i="2"/>
  <c r="AM56" i="2"/>
  <c r="AL56" i="2"/>
  <c r="AR56" i="2" s="1"/>
  <c r="AK56" i="2"/>
  <c r="AJ56" i="2"/>
  <c r="AS56" i="2" s="1"/>
  <c r="AU56" i="2" s="1"/>
  <c r="AV56" i="2" s="1"/>
  <c r="AI56" i="2"/>
  <c r="Z56" i="2"/>
  <c r="AB56" i="2" s="1"/>
  <c r="AC56" i="2" s="1"/>
  <c r="X56" i="2"/>
  <c r="W56" i="2"/>
  <c r="V56" i="2"/>
  <c r="U56" i="2"/>
  <c r="T56" i="2"/>
  <c r="S56" i="2"/>
  <c r="R56" i="2"/>
  <c r="AA56" i="2" s="1"/>
  <c r="Q56" i="2"/>
  <c r="P56" i="2"/>
  <c r="Y56" i="2" s="1"/>
  <c r="N56" i="2"/>
  <c r="O56" i="2" s="1"/>
  <c r="J56" i="2"/>
  <c r="I56" i="2"/>
  <c r="H56" i="2"/>
  <c r="G56" i="2"/>
  <c r="F56" i="2"/>
  <c r="L56" i="2" s="1"/>
  <c r="E56" i="2"/>
  <c r="D56" i="2"/>
  <c r="M56" i="2" s="1"/>
  <c r="AF56" i="2" s="1"/>
  <c r="C56" i="2"/>
  <c r="B56" i="2"/>
  <c r="K56" i="2" s="1"/>
  <c r="AD56" i="2" s="1"/>
  <c r="AW56" i="2" s="1"/>
  <c r="CF56" i="2" s="1"/>
  <c r="CK55" i="2"/>
  <c r="CJ55" i="2"/>
  <c r="CC55" i="2"/>
  <c r="BY55" i="2"/>
  <c r="BX55" i="2"/>
  <c r="BW55" i="2"/>
  <c r="BT55" i="2"/>
  <c r="BP55" i="2"/>
  <c r="BO55" i="2"/>
  <c r="BN55" i="2"/>
  <c r="BK55" i="2"/>
  <c r="BG55" i="2"/>
  <c r="BF55" i="2"/>
  <c r="BE55" i="2"/>
  <c r="CB55" i="2" s="1"/>
  <c r="AT55" i="2"/>
  <c r="AP55" i="2"/>
  <c r="AO55" i="2"/>
  <c r="AM55" i="2"/>
  <c r="AJ55" i="2"/>
  <c r="AS55" i="2" s="1"/>
  <c r="AA55" i="2"/>
  <c r="W55" i="2"/>
  <c r="T55" i="2"/>
  <c r="Q55" i="2"/>
  <c r="Z55" i="2" s="1"/>
  <c r="M55" i="2"/>
  <c r="AF55" i="2" s="1"/>
  <c r="L55" i="2"/>
  <c r="I55" i="2"/>
  <c r="F55" i="2"/>
  <c r="C55" i="2"/>
  <c r="CK54" i="2"/>
  <c r="CJ54" i="2"/>
  <c r="CC54" i="2"/>
  <c r="BY54" i="2"/>
  <c r="BX54" i="2"/>
  <c r="BW54" i="2"/>
  <c r="BT54" i="2"/>
  <c r="BP54" i="2"/>
  <c r="BO54" i="2"/>
  <c r="BN54" i="2"/>
  <c r="BK54" i="2"/>
  <c r="BG54" i="2"/>
  <c r="BF54" i="2"/>
  <c r="BE54" i="2"/>
  <c r="CB54" i="2" s="1"/>
  <c r="BB54" i="2"/>
  <c r="CA54" i="2" s="1"/>
  <c r="AT54" i="2"/>
  <c r="AS54" i="2"/>
  <c r="AP54" i="2"/>
  <c r="AO54" i="2"/>
  <c r="AM54" i="2"/>
  <c r="AL54" i="2"/>
  <c r="AJ54" i="2"/>
  <c r="AI54" i="2"/>
  <c r="AR54" i="2" s="1"/>
  <c r="AU54" i="2" s="1"/>
  <c r="AV54" i="2" s="1"/>
  <c r="AD54" i="2"/>
  <c r="AW54" i="2" s="1"/>
  <c r="CF54" i="2" s="1"/>
  <c r="AA54" i="2"/>
  <c r="AF54" i="2" s="1"/>
  <c r="AY54" i="2" s="1"/>
  <c r="CL54" i="2" s="1"/>
  <c r="W54" i="2"/>
  <c r="V54" i="2"/>
  <c r="T54" i="2"/>
  <c r="S54" i="2"/>
  <c r="Q54" i="2"/>
  <c r="Z54" i="2" s="1"/>
  <c r="AB54" i="2" s="1"/>
  <c r="AC54" i="2" s="1"/>
  <c r="P54" i="2"/>
  <c r="Y54" i="2" s="1"/>
  <c r="M54" i="2"/>
  <c r="I54" i="2"/>
  <c r="H54" i="2"/>
  <c r="F54" i="2"/>
  <c r="L54" i="2" s="1"/>
  <c r="E54" i="2"/>
  <c r="C54" i="2"/>
  <c r="B54" i="2"/>
  <c r="K54" i="2" s="1"/>
  <c r="CK53" i="2"/>
  <c r="CJ53" i="2"/>
  <c r="CC53" i="2"/>
  <c r="BY53" i="2"/>
  <c r="BX53" i="2"/>
  <c r="BW53" i="2"/>
  <c r="BT53" i="2"/>
  <c r="BP53" i="2"/>
  <c r="BO53" i="2"/>
  <c r="BN53" i="2"/>
  <c r="BK53" i="2"/>
  <c r="BG53" i="2"/>
  <c r="BF53" i="2"/>
  <c r="BE53" i="2"/>
  <c r="CB53" i="2" s="1"/>
  <c r="CD53" i="2" s="1"/>
  <c r="CE53" i="2" s="1"/>
  <c r="BB53" i="2"/>
  <c r="CA53" i="2" s="1"/>
  <c r="AT53" i="2"/>
  <c r="AS53" i="2"/>
  <c r="AU53" i="2" s="1"/>
  <c r="AV53" i="2" s="1"/>
  <c r="AP53" i="2"/>
  <c r="AO53" i="2"/>
  <c r="AM53" i="2"/>
  <c r="AL53" i="2"/>
  <c r="AJ53" i="2"/>
  <c r="AI53" i="2"/>
  <c r="AR53" i="2" s="1"/>
  <c r="AA53" i="2"/>
  <c r="Z53" i="2"/>
  <c r="W53" i="2"/>
  <c r="V53" i="2"/>
  <c r="T53" i="2"/>
  <c r="S53" i="2"/>
  <c r="Q53" i="2"/>
  <c r="P53" i="2"/>
  <c r="Y53" i="2" s="1"/>
  <c r="AD53" i="2" s="1"/>
  <c r="AW53" i="2" s="1"/>
  <c r="CF53" i="2" s="1"/>
  <c r="M53" i="2"/>
  <c r="AF53" i="2" s="1"/>
  <c r="AY53" i="2" s="1"/>
  <c r="CL53" i="2" s="1"/>
  <c r="I53" i="2"/>
  <c r="H53" i="2"/>
  <c r="F53" i="2"/>
  <c r="L53" i="2" s="1"/>
  <c r="E53" i="2"/>
  <c r="K53" i="2" s="1"/>
  <c r="C53" i="2"/>
  <c r="B53" i="2"/>
  <c r="CK52" i="2"/>
  <c r="CJ52" i="2"/>
  <c r="CC52" i="2"/>
  <c r="BY52" i="2"/>
  <c r="BX52" i="2"/>
  <c r="BW52" i="2"/>
  <c r="BT52" i="2"/>
  <c r="BP52" i="2"/>
  <c r="BO52" i="2"/>
  <c r="BN52" i="2"/>
  <c r="BK52" i="2"/>
  <c r="BG52" i="2"/>
  <c r="BF52" i="2"/>
  <c r="BE52" i="2"/>
  <c r="CB52" i="2" s="1"/>
  <c r="BB52" i="2"/>
  <c r="CA52" i="2" s="1"/>
  <c r="AT52" i="2"/>
  <c r="AP52" i="2"/>
  <c r="AO52" i="2"/>
  <c r="AM52" i="2"/>
  <c r="AL52" i="2"/>
  <c r="AR52" i="2" s="1"/>
  <c r="AJ52" i="2"/>
  <c r="AS52" i="2" s="1"/>
  <c r="AI52" i="2"/>
  <c r="AA52" i="2"/>
  <c r="W52" i="2"/>
  <c r="V52" i="2"/>
  <c r="T52" i="2"/>
  <c r="S52" i="2"/>
  <c r="Y52" i="2" s="1"/>
  <c r="Q52" i="2"/>
  <c r="Z52" i="2" s="1"/>
  <c r="P52" i="2"/>
  <c r="M52" i="2"/>
  <c r="AF52" i="2" s="1"/>
  <c r="AY52" i="2" s="1"/>
  <c r="CL52" i="2" s="1"/>
  <c r="I52" i="2"/>
  <c r="H52" i="2"/>
  <c r="F52" i="2"/>
  <c r="E52" i="2"/>
  <c r="C52" i="2"/>
  <c r="L52" i="2" s="1"/>
  <c r="AE52" i="2" s="1"/>
  <c r="B52" i="2"/>
  <c r="K52" i="2" s="1"/>
  <c r="N52" i="2" s="1"/>
  <c r="O52" i="2" s="1"/>
  <c r="CK51" i="2"/>
  <c r="CJ51" i="2"/>
  <c r="CB51" i="2"/>
  <c r="BZ51" i="2"/>
  <c r="BZ70" i="2" s="1"/>
  <c r="BY51" i="2"/>
  <c r="BX51" i="2"/>
  <c r="BW51" i="2"/>
  <c r="BT51" i="2"/>
  <c r="BQ51" i="2"/>
  <c r="BQ70" i="2" s="1"/>
  <c r="BP51" i="2"/>
  <c r="BO51" i="2"/>
  <c r="BN51" i="2"/>
  <c r="BK51" i="2"/>
  <c r="BH51" i="2"/>
  <c r="BG51" i="2"/>
  <c r="BF51" i="2"/>
  <c r="BE51" i="2"/>
  <c r="BB51" i="2"/>
  <c r="CA51" i="2" s="1"/>
  <c r="AT51" i="2"/>
  <c r="AQ51" i="2"/>
  <c r="AP51" i="2"/>
  <c r="AO51" i="2"/>
  <c r="AN51" i="2"/>
  <c r="AN70" i="2" s="1"/>
  <c r="AM51" i="2"/>
  <c r="AL51" i="2"/>
  <c r="AK51" i="2"/>
  <c r="AK70" i="2" s="1"/>
  <c r="AJ51" i="2"/>
  <c r="AS51" i="2" s="1"/>
  <c r="AI51" i="2"/>
  <c r="AI55" i="2" s="1"/>
  <c r="Z51" i="2"/>
  <c r="X51" i="2"/>
  <c r="X70" i="2" s="1"/>
  <c r="W51" i="2"/>
  <c r="V51" i="2"/>
  <c r="V55" i="2" s="1"/>
  <c r="U51" i="2"/>
  <c r="U70" i="2" s="1"/>
  <c r="T51" i="2"/>
  <c r="S51" i="2"/>
  <c r="R51" i="2"/>
  <c r="Q51" i="2"/>
  <c r="P51" i="2"/>
  <c r="J51" i="2"/>
  <c r="J70" i="2" s="1"/>
  <c r="I51" i="2"/>
  <c r="H51" i="2"/>
  <c r="H55" i="2" s="1"/>
  <c r="G51" i="2"/>
  <c r="G70" i="2" s="1"/>
  <c r="F51" i="2"/>
  <c r="L51" i="2" s="1"/>
  <c r="E51" i="2"/>
  <c r="D51" i="2"/>
  <c r="D70" i="2" s="1"/>
  <c r="C51" i="2"/>
  <c r="B51" i="2"/>
  <c r="CK50" i="2"/>
  <c r="BZ50" i="2"/>
  <c r="BY50" i="2"/>
  <c r="BX50" i="2"/>
  <c r="BW50" i="2"/>
  <c r="BT50" i="2"/>
  <c r="BQ50" i="2"/>
  <c r="BP50" i="2"/>
  <c r="BO50" i="2"/>
  <c r="BN50" i="2"/>
  <c r="BK50" i="2"/>
  <c r="BH50" i="2"/>
  <c r="BG50" i="2"/>
  <c r="BF50" i="2"/>
  <c r="BE50" i="2"/>
  <c r="BB50" i="2"/>
  <c r="AQ50" i="2"/>
  <c r="AP50" i="2"/>
  <c r="AO50" i="2"/>
  <c r="AN50" i="2"/>
  <c r="AM50" i="2"/>
  <c r="AL50" i="2"/>
  <c r="AK50" i="2"/>
  <c r="AJ50" i="2"/>
  <c r="AI50" i="2"/>
  <c r="X50" i="2"/>
  <c r="W50" i="2"/>
  <c r="V50" i="2"/>
  <c r="U50" i="2"/>
  <c r="T50" i="2"/>
  <c r="S50" i="2"/>
  <c r="R50" i="2"/>
  <c r="Q50" i="2"/>
  <c r="P50" i="2"/>
  <c r="M50" i="2"/>
  <c r="J50" i="2"/>
  <c r="I50" i="2"/>
  <c r="H50" i="2"/>
  <c r="G50" i="2"/>
  <c r="F50" i="2"/>
  <c r="E50" i="2"/>
  <c r="D50" i="2"/>
  <c r="C50" i="2"/>
  <c r="B50" i="2"/>
  <c r="CK49" i="2"/>
  <c r="CJ49" i="2"/>
  <c r="CJ50" i="2" s="1"/>
  <c r="CC49" i="2"/>
  <c r="BY49" i="2"/>
  <c r="BX49" i="2"/>
  <c r="BW49" i="2"/>
  <c r="BT49" i="2"/>
  <c r="BP49" i="2"/>
  <c r="BO49" i="2"/>
  <c r="BN49" i="2"/>
  <c r="BK49" i="2"/>
  <c r="BG49" i="2"/>
  <c r="BF49" i="2"/>
  <c r="BE49" i="2"/>
  <c r="CB49" i="2" s="1"/>
  <c r="CB50" i="2" s="1"/>
  <c r="BB49" i="2"/>
  <c r="CA49" i="2" s="1"/>
  <c r="CA50" i="2" s="1"/>
  <c r="AT49" i="2"/>
  <c r="AT50" i="2" s="1"/>
  <c r="AS49" i="2"/>
  <c r="AU49" i="2" s="1"/>
  <c r="AV49" i="2" s="1"/>
  <c r="AP49" i="2"/>
  <c r="AO49" i="2"/>
  <c r="AM49" i="2"/>
  <c r="AL49" i="2"/>
  <c r="AR49" i="2" s="1"/>
  <c r="AR50" i="2" s="1"/>
  <c r="AJ49" i="2"/>
  <c r="AI49" i="2"/>
  <c r="AA49" i="2"/>
  <c r="Z49" i="2"/>
  <c r="W49" i="2"/>
  <c r="V49" i="2"/>
  <c r="T49" i="2"/>
  <c r="S49" i="2"/>
  <c r="Y49" i="2" s="1"/>
  <c r="Q49" i="2"/>
  <c r="P49" i="2"/>
  <c r="M49" i="2"/>
  <c r="AF49" i="2" s="1"/>
  <c r="I49" i="2"/>
  <c r="H49" i="2"/>
  <c r="F49" i="2"/>
  <c r="E49" i="2"/>
  <c r="K49" i="2" s="1"/>
  <c r="K50" i="2" s="1"/>
  <c r="C49" i="2"/>
  <c r="L49" i="2" s="1"/>
  <c r="B49" i="2"/>
  <c r="CK48" i="2"/>
  <c r="CJ48" i="2"/>
  <c r="CC48" i="2"/>
  <c r="CC50" i="2" s="1"/>
  <c r="BY48" i="2"/>
  <c r="BX48" i="2"/>
  <c r="BW48" i="2"/>
  <c r="BT48" i="2"/>
  <c r="BP48" i="2"/>
  <c r="BO48" i="2"/>
  <c r="BN48" i="2"/>
  <c r="BK48" i="2"/>
  <c r="BG48" i="2"/>
  <c r="BF48" i="2"/>
  <c r="BE48" i="2"/>
  <c r="CB48" i="2" s="1"/>
  <c r="BB48" i="2"/>
  <c r="CA48" i="2" s="1"/>
  <c r="AT48" i="2"/>
  <c r="AP48" i="2"/>
  <c r="AO48" i="2"/>
  <c r="AM48" i="2"/>
  <c r="AL48" i="2"/>
  <c r="AR48" i="2" s="1"/>
  <c r="AJ48" i="2"/>
  <c r="AS48" i="2" s="1"/>
  <c r="AI48" i="2"/>
  <c r="AA48" i="2"/>
  <c r="AA50" i="2" s="1"/>
  <c r="W48" i="2"/>
  <c r="V48" i="2"/>
  <c r="T48" i="2"/>
  <c r="S48" i="2"/>
  <c r="Y48" i="2" s="1"/>
  <c r="Y50" i="2" s="1"/>
  <c r="Q48" i="2"/>
  <c r="Z48" i="2" s="1"/>
  <c r="P48" i="2"/>
  <c r="M48" i="2"/>
  <c r="AF48" i="2" s="1"/>
  <c r="AY48" i="2" s="1"/>
  <c r="CL48" i="2" s="1"/>
  <c r="I48" i="2"/>
  <c r="H48" i="2"/>
  <c r="F48" i="2"/>
  <c r="E48" i="2"/>
  <c r="C48" i="2"/>
  <c r="L48" i="2" s="1"/>
  <c r="AE48" i="2" s="1"/>
  <c r="B48" i="2"/>
  <c r="K48" i="2" s="1"/>
  <c r="N48" i="2" s="1"/>
  <c r="O48" i="2" s="1"/>
  <c r="CK47" i="2"/>
  <c r="CJ47" i="2"/>
  <c r="CC47" i="2"/>
  <c r="CB47" i="2"/>
  <c r="BY47" i="2"/>
  <c r="BX47" i="2"/>
  <c r="BW47" i="2"/>
  <c r="BT47" i="2"/>
  <c r="BP47" i="2"/>
  <c r="BO47" i="2"/>
  <c r="BN47" i="2"/>
  <c r="BK47" i="2"/>
  <c r="BG47" i="2"/>
  <c r="BF47" i="2"/>
  <c r="BE47" i="2"/>
  <c r="BB47" i="2"/>
  <c r="CA47" i="2" s="1"/>
  <c r="AT47" i="2"/>
  <c r="AP47" i="2"/>
  <c r="AO47" i="2"/>
  <c r="AM47" i="2"/>
  <c r="AL47" i="2"/>
  <c r="AJ47" i="2"/>
  <c r="AS47" i="2" s="1"/>
  <c r="AU47" i="2" s="1"/>
  <c r="AV47" i="2" s="1"/>
  <c r="AI47" i="2"/>
  <c r="AR47" i="2" s="1"/>
  <c r="AF47" i="2"/>
  <c r="AY47" i="2" s="1"/>
  <c r="CL47" i="2" s="1"/>
  <c r="AA47" i="2"/>
  <c r="W47" i="2"/>
  <c r="V47" i="2"/>
  <c r="T47" i="2"/>
  <c r="S47" i="2"/>
  <c r="Q47" i="2"/>
  <c r="Z47" i="2" s="1"/>
  <c r="P47" i="2"/>
  <c r="Y47" i="2" s="1"/>
  <c r="AB47" i="2" s="1"/>
  <c r="AC47" i="2" s="1"/>
  <c r="M47" i="2"/>
  <c r="I47" i="2"/>
  <c r="H47" i="2"/>
  <c r="F47" i="2"/>
  <c r="E47" i="2"/>
  <c r="C47" i="2"/>
  <c r="L47" i="2" s="1"/>
  <c r="B47" i="2"/>
  <c r="K47" i="2" s="1"/>
  <c r="CK46" i="2"/>
  <c r="CJ46" i="2"/>
  <c r="CC46" i="2"/>
  <c r="BY46" i="2"/>
  <c r="BX46" i="2"/>
  <c r="BW46" i="2"/>
  <c r="BT46" i="2"/>
  <c r="BP46" i="2"/>
  <c r="BO46" i="2"/>
  <c r="BN46" i="2"/>
  <c r="BK46" i="2"/>
  <c r="BG46" i="2"/>
  <c r="BF46" i="2"/>
  <c r="BE46" i="2"/>
  <c r="CB46" i="2" s="1"/>
  <c r="BB46" i="2"/>
  <c r="CA46" i="2" s="1"/>
  <c r="AT46" i="2"/>
  <c r="AP46" i="2"/>
  <c r="AO46" i="2"/>
  <c r="AM46" i="2"/>
  <c r="AL46" i="2"/>
  <c r="AJ46" i="2"/>
  <c r="AS46" i="2" s="1"/>
  <c r="AI46" i="2"/>
  <c r="AR46" i="2" s="1"/>
  <c r="AA46" i="2"/>
  <c r="W46" i="2"/>
  <c r="V46" i="2"/>
  <c r="T46" i="2"/>
  <c r="S46" i="2"/>
  <c r="Q46" i="2"/>
  <c r="Z46" i="2" s="1"/>
  <c r="P46" i="2"/>
  <c r="Y46" i="2" s="1"/>
  <c r="M46" i="2"/>
  <c r="L46" i="2"/>
  <c r="I46" i="2"/>
  <c r="H46" i="2"/>
  <c r="F46" i="2"/>
  <c r="E46" i="2"/>
  <c r="C46" i="2"/>
  <c r="B46" i="2"/>
  <c r="K46" i="2" s="1"/>
  <c r="AD46" i="2" s="1"/>
  <c r="AW46" i="2" s="1"/>
  <c r="CK45" i="2"/>
  <c r="CJ45" i="2"/>
  <c r="CC45" i="2"/>
  <c r="BY45" i="2"/>
  <c r="BX45" i="2"/>
  <c r="BW45" i="2"/>
  <c r="BT45" i="2"/>
  <c r="BP45" i="2"/>
  <c r="BO45" i="2"/>
  <c r="BN45" i="2"/>
  <c r="BK45" i="2"/>
  <c r="BG45" i="2"/>
  <c r="BF45" i="2"/>
  <c r="BE45" i="2"/>
  <c r="CB45" i="2" s="1"/>
  <c r="CD45" i="2" s="1"/>
  <c r="CE45" i="2" s="1"/>
  <c r="BB45" i="2"/>
  <c r="CA45" i="2" s="1"/>
  <c r="AT45" i="2"/>
  <c r="AP45" i="2"/>
  <c r="AO45" i="2"/>
  <c r="AM45" i="2"/>
  <c r="AS45" i="2" s="1"/>
  <c r="AU45" i="2" s="1"/>
  <c r="AV45" i="2" s="1"/>
  <c r="AL45" i="2"/>
  <c r="AJ45" i="2"/>
  <c r="AI45" i="2"/>
  <c r="AR45" i="2" s="1"/>
  <c r="AA45" i="2"/>
  <c r="W45" i="2"/>
  <c r="V45" i="2"/>
  <c r="T45" i="2"/>
  <c r="Z45" i="2" s="1"/>
  <c r="AB45" i="2" s="1"/>
  <c r="AC45" i="2" s="1"/>
  <c r="S45" i="2"/>
  <c r="Q45" i="2"/>
  <c r="P45" i="2"/>
  <c r="Y45" i="2" s="1"/>
  <c r="M45" i="2"/>
  <c r="AF45" i="2" s="1"/>
  <c r="AY45" i="2" s="1"/>
  <c r="CL45" i="2" s="1"/>
  <c r="I45" i="2"/>
  <c r="H45" i="2"/>
  <c r="F45" i="2"/>
  <c r="E45" i="2"/>
  <c r="K45" i="2" s="1"/>
  <c r="AD45" i="2" s="1"/>
  <c r="AW45" i="2" s="1"/>
  <c r="CF45" i="2" s="1"/>
  <c r="C45" i="2"/>
  <c r="L45" i="2" s="1"/>
  <c r="B45" i="2"/>
  <c r="CK44" i="2"/>
  <c r="CJ44" i="2"/>
  <c r="CC44" i="2"/>
  <c r="BY44" i="2"/>
  <c r="BX44" i="2"/>
  <c r="BW44" i="2"/>
  <c r="BT44" i="2"/>
  <c r="BP44" i="2"/>
  <c r="BO44" i="2"/>
  <c r="BN44" i="2"/>
  <c r="BK44" i="2"/>
  <c r="BK70" i="2" s="1"/>
  <c r="BG44" i="2"/>
  <c r="BF44" i="2"/>
  <c r="BE44" i="2"/>
  <c r="CB44" i="2" s="1"/>
  <c r="CD44" i="2" s="1"/>
  <c r="CE44" i="2" s="1"/>
  <c r="BB44" i="2"/>
  <c r="CA44" i="2" s="1"/>
  <c r="AT44" i="2"/>
  <c r="AP44" i="2"/>
  <c r="AO44" i="2"/>
  <c r="AM44" i="2"/>
  <c r="AL44" i="2"/>
  <c r="AJ44" i="2"/>
  <c r="AS44" i="2" s="1"/>
  <c r="AI44" i="2"/>
  <c r="AR44" i="2" s="1"/>
  <c r="AA44" i="2"/>
  <c r="W44" i="2"/>
  <c r="V44" i="2"/>
  <c r="T44" i="2"/>
  <c r="S44" i="2"/>
  <c r="Q44" i="2"/>
  <c r="Z44" i="2" s="1"/>
  <c r="P44" i="2"/>
  <c r="Y44" i="2" s="1"/>
  <c r="M44" i="2"/>
  <c r="L44" i="2"/>
  <c r="AE44" i="2" s="1"/>
  <c r="I44" i="2"/>
  <c r="H44" i="2"/>
  <c r="F44" i="2"/>
  <c r="E44" i="2"/>
  <c r="C44" i="2"/>
  <c r="B44" i="2"/>
  <c r="K44" i="2" s="1"/>
  <c r="AD44" i="2" s="1"/>
  <c r="AW44" i="2" s="1"/>
  <c r="CF44" i="2" s="1"/>
  <c r="CK43" i="2"/>
  <c r="CJ43" i="2"/>
  <c r="CJ70" i="2" s="1"/>
  <c r="CC43" i="2"/>
  <c r="CB43" i="2"/>
  <c r="BY43" i="2"/>
  <c r="BX43" i="2"/>
  <c r="BW43" i="2"/>
  <c r="BW70" i="2" s="1"/>
  <c r="BT43" i="2"/>
  <c r="BP43" i="2"/>
  <c r="BO43" i="2"/>
  <c r="BN43" i="2"/>
  <c r="BN70" i="2" s="1"/>
  <c r="BK43" i="2"/>
  <c r="BG43" i="2"/>
  <c r="BF43" i="2"/>
  <c r="BE43" i="2"/>
  <c r="BE70" i="2" s="1"/>
  <c r="BB43" i="2"/>
  <c r="AT43" i="2"/>
  <c r="AS43" i="2"/>
  <c r="AP43" i="2"/>
  <c r="AO43" i="2"/>
  <c r="AM43" i="2"/>
  <c r="AL43" i="2"/>
  <c r="AJ43" i="2"/>
  <c r="AI43" i="2"/>
  <c r="AA43" i="2"/>
  <c r="Z43" i="2"/>
  <c r="W43" i="2"/>
  <c r="W70" i="2" s="1"/>
  <c r="V43" i="2"/>
  <c r="T43" i="2"/>
  <c r="S43" i="2"/>
  <c r="Q43" i="2"/>
  <c r="Q70" i="2" s="1"/>
  <c r="P43" i="2"/>
  <c r="Y43" i="2" s="1"/>
  <c r="AB43" i="2" s="1"/>
  <c r="AC43" i="2" s="1"/>
  <c r="M43" i="2"/>
  <c r="AF43" i="2" s="1"/>
  <c r="AY43" i="2" s="1"/>
  <c r="I43" i="2"/>
  <c r="H43" i="2"/>
  <c r="H70" i="2" s="1"/>
  <c r="F43" i="2"/>
  <c r="E43" i="2"/>
  <c r="C43" i="2"/>
  <c r="C70" i="2" s="1"/>
  <c r="B43" i="2"/>
  <c r="B70" i="2" s="1"/>
  <c r="BZ38" i="2"/>
  <c r="BT38" i="2"/>
  <c r="BQ38" i="2"/>
  <c r="BK38" i="2"/>
  <c r="BH38" i="2"/>
  <c r="BB38" i="2"/>
  <c r="AQ38" i="2"/>
  <c r="AO38" i="2"/>
  <c r="AN38" i="2"/>
  <c r="AL38" i="2"/>
  <c r="AK38" i="2"/>
  <c r="AI38" i="2"/>
  <c r="X38" i="2"/>
  <c r="V38" i="2"/>
  <c r="U38" i="2"/>
  <c r="S38" i="2"/>
  <c r="R38" i="2"/>
  <c r="P38" i="2"/>
  <c r="J38" i="2"/>
  <c r="H38" i="2"/>
  <c r="G38" i="2"/>
  <c r="E38" i="2"/>
  <c r="D38" i="2"/>
  <c r="B38" i="2"/>
  <c r="BT37" i="2"/>
  <c r="BK37" i="2"/>
  <c r="BB37" i="2"/>
  <c r="AO37" i="2"/>
  <c r="AL37" i="2"/>
  <c r="AI37" i="2"/>
  <c r="X37" i="2"/>
  <c r="V37" i="2"/>
  <c r="S37" i="2"/>
  <c r="P37" i="2"/>
  <c r="H37" i="2"/>
  <c r="E37" i="2"/>
  <c r="D37" i="2"/>
  <c r="B37" i="2"/>
  <c r="BZ36" i="2"/>
  <c r="BT36" i="2"/>
  <c r="BQ36" i="2"/>
  <c r="BK36" i="2"/>
  <c r="BH36" i="2"/>
  <c r="BE36" i="2"/>
  <c r="BB36" i="2"/>
  <c r="AQ36" i="2"/>
  <c r="AO36" i="2"/>
  <c r="AN36" i="2"/>
  <c r="AL36" i="2"/>
  <c r="AK36" i="2"/>
  <c r="AI36" i="2"/>
  <c r="AA36" i="2"/>
  <c r="X36" i="2"/>
  <c r="V36" i="2"/>
  <c r="U36" i="2"/>
  <c r="S36" i="2"/>
  <c r="R36" i="2"/>
  <c r="P36" i="2"/>
  <c r="J36" i="2"/>
  <c r="H36" i="2"/>
  <c r="G36" i="2"/>
  <c r="E36" i="2"/>
  <c r="D36" i="2"/>
  <c r="B36" i="2"/>
  <c r="BZ35" i="2"/>
  <c r="BT35" i="2"/>
  <c r="BQ35" i="2"/>
  <c r="BK35" i="2"/>
  <c r="BH35" i="2"/>
  <c r="BB35" i="2"/>
  <c r="AQ35" i="2"/>
  <c r="AO35" i="2"/>
  <c r="AN35" i="2"/>
  <c r="AL35" i="2"/>
  <c r="AK35" i="2"/>
  <c r="AI35" i="2"/>
  <c r="X35" i="2"/>
  <c r="V35" i="2"/>
  <c r="U35" i="2"/>
  <c r="S35" i="2"/>
  <c r="R35" i="2"/>
  <c r="P35" i="2"/>
  <c r="J35" i="2"/>
  <c r="H35" i="2"/>
  <c r="G35" i="2"/>
  <c r="F35" i="2"/>
  <c r="E35" i="2"/>
  <c r="D35" i="2"/>
  <c r="B35" i="2"/>
  <c r="BT34" i="2"/>
  <c r="BK34" i="2"/>
  <c r="BB34" i="2"/>
  <c r="AO34" i="2"/>
  <c r="AN34" i="2"/>
  <c r="AL34" i="2"/>
  <c r="AI34" i="2"/>
  <c r="V34" i="2"/>
  <c r="T34" i="2"/>
  <c r="S34" i="2"/>
  <c r="P34" i="2"/>
  <c r="H34" i="2"/>
  <c r="E34" i="2"/>
  <c r="B34" i="2"/>
  <c r="CB33" i="2"/>
  <c r="CD33" i="2" s="1"/>
  <c r="CE33" i="2" s="1"/>
  <c r="CA33" i="2"/>
  <c r="BT33" i="2"/>
  <c r="BK33" i="2"/>
  <c r="BB33" i="2"/>
  <c r="AS33" i="2"/>
  <c r="AO33" i="2"/>
  <c r="AL33" i="2"/>
  <c r="AR33" i="2" s="1"/>
  <c r="AI33" i="2"/>
  <c r="Z33" i="2"/>
  <c r="V33" i="2"/>
  <c r="S33" i="2"/>
  <c r="Y33" i="2" s="1"/>
  <c r="P33" i="2"/>
  <c r="L33" i="2"/>
  <c r="AE33" i="2" s="1"/>
  <c r="AX33" i="2" s="1"/>
  <c r="CI33" i="2" s="1"/>
  <c r="H33" i="2"/>
  <c r="E33" i="2"/>
  <c r="K33" i="2" s="1"/>
  <c r="D33" i="2"/>
  <c r="J33" i="2" s="1"/>
  <c r="B33" i="2"/>
  <c r="BY32" i="2"/>
  <c r="BT32" i="2"/>
  <c r="BP32" i="2"/>
  <c r="BK32" i="2"/>
  <c r="BH32" i="2"/>
  <c r="BB32" i="2"/>
  <c r="CA32" i="2" s="1"/>
  <c r="AP32" i="2"/>
  <c r="AO32" i="2"/>
  <c r="AL32" i="2"/>
  <c r="AR32" i="2" s="1"/>
  <c r="AJ32" i="2"/>
  <c r="AI32" i="2"/>
  <c r="X32" i="2"/>
  <c r="X75" i="2" s="1"/>
  <c r="V32" i="2"/>
  <c r="T32" i="2"/>
  <c r="S32" i="2"/>
  <c r="R32" i="2"/>
  <c r="P32" i="2"/>
  <c r="Y32" i="2" s="1"/>
  <c r="J32" i="2"/>
  <c r="H32" i="2"/>
  <c r="F32" i="2"/>
  <c r="E32" i="2"/>
  <c r="D32" i="2"/>
  <c r="D75" i="2" s="1"/>
  <c r="B32" i="2"/>
  <c r="K32" i="2" s="1"/>
  <c r="AD32" i="2" s="1"/>
  <c r="CD31" i="2"/>
  <c r="CE31" i="2" s="1"/>
  <c r="CC31" i="2"/>
  <c r="CB31" i="2"/>
  <c r="BT31" i="2"/>
  <c r="BK31" i="2"/>
  <c r="BB31" i="2"/>
  <c r="CA31" i="2" s="1"/>
  <c r="AT31" i="2"/>
  <c r="AS31" i="2"/>
  <c r="AR31" i="2"/>
  <c r="AO31" i="2"/>
  <c r="AL31" i="2"/>
  <c r="AI31" i="2"/>
  <c r="AF31" i="2"/>
  <c r="AY31" i="2" s="1"/>
  <c r="CL31" i="2" s="1"/>
  <c r="AA31" i="2"/>
  <c r="Z31" i="2"/>
  <c r="AB31" i="2" s="1"/>
  <c r="AC31" i="2" s="1"/>
  <c r="V31" i="2"/>
  <c r="S31" i="2"/>
  <c r="P31" i="2"/>
  <c r="Y31" i="2" s="1"/>
  <c r="M31" i="2"/>
  <c r="L31" i="2"/>
  <c r="H31" i="2"/>
  <c r="E31" i="2"/>
  <c r="B31" i="2"/>
  <c r="K31" i="2" s="1"/>
  <c r="AD31" i="2" s="1"/>
  <c r="AW31" i="2" s="1"/>
  <c r="CF31" i="2" s="1"/>
  <c r="CD30" i="2"/>
  <c r="CE30" i="2" s="1"/>
  <c r="CC30" i="2"/>
  <c r="CB30" i="2"/>
  <c r="BT30" i="2"/>
  <c r="BO30" i="2"/>
  <c r="BK30" i="2"/>
  <c r="BF30" i="2"/>
  <c r="BB30" i="2"/>
  <c r="CA30" i="2" s="1"/>
  <c r="AX30" i="2"/>
  <c r="AT30" i="2"/>
  <c r="AS30" i="2"/>
  <c r="AO30" i="2"/>
  <c r="AL30" i="2"/>
  <c r="AR30" i="2" s="1"/>
  <c r="AU30" i="2" s="1"/>
  <c r="AV30" i="2" s="1"/>
  <c r="AI30" i="2"/>
  <c r="AF30" i="2"/>
  <c r="AY30" i="2" s="1"/>
  <c r="CL30" i="2" s="1"/>
  <c r="AA30" i="2"/>
  <c r="Z30" i="2"/>
  <c r="V30" i="2"/>
  <c r="S30" i="2"/>
  <c r="P30" i="2"/>
  <c r="M30" i="2"/>
  <c r="L30" i="2"/>
  <c r="AE30" i="2" s="1"/>
  <c r="H30" i="2"/>
  <c r="E30" i="2"/>
  <c r="B30" i="2"/>
  <c r="K30" i="2" s="1"/>
  <c r="N30" i="2" s="1"/>
  <c r="O30" i="2" s="1"/>
  <c r="BZ29" i="2"/>
  <c r="BW29" i="2"/>
  <c r="BT29" i="2"/>
  <c r="BQ29" i="2"/>
  <c r="BQ37" i="2" s="1"/>
  <c r="BN29" i="2"/>
  <c r="BK29" i="2"/>
  <c r="BH29" i="2"/>
  <c r="CC29" i="2" s="1"/>
  <c r="BE29" i="2"/>
  <c r="BB29" i="2"/>
  <c r="CA29" i="2" s="1"/>
  <c r="AQ29" i="2"/>
  <c r="AP29" i="2"/>
  <c r="AO29" i="2"/>
  <c r="AN29" i="2"/>
  <c r="AM29" i="2"/>
  <c r="AL29" i="2"/>
  <c r="AK29" i="2"/>
  <c r="AK32" i="2" s="1"/>
  <c r="AJ29" i="2"/>
  <c r="AI29" i="2"/>
  <c r="AR29" i="2" s="1"/>
  <c r="AA29" i="2"/>
  <c r="X29" i="2"/>
  <c r="W29" i="2"/>
  <c r="V29" i="2"/>
  <c r="U29" i="2"/>
  <c r="U32" i="2" s="1"/>
  <c r="T29" i="2"/>
  <c r="S29" i="2"/>
  <c r="Y29" i="2" s="1"/>
  <c r="R29" i="2"/>
  <c r="R37" i="2" s="1"/>
  <c r="Q29" i="2"/>
  <c r="Q32" i="2" s="1"/>
  <c r="P29" i="2"/>
  <c r="K29" i="2"/>
  <c r="AD29" i="2" s="1"/>
  <c r="AW29" i="2" s="1"/>
  <c r="CF29" i="2" s="1"/>
  <c r="J29" i="2"/>
  <c r="I29" i="2"/>
  <c r="I32" i="2" s="1"/>
  <c r="H29" i="2"/>
  <c r="G29" i="2"/>
  <c r="F29" i="2"/>
  <c r="E29" i="2"/>
  <c r="D29" i="2"/>
  <c r="C29" i="2"/>
  <c r="B29" i="2"/>
  <c r="CC28" i="2"/>
  <c r="CB28" i="2"/>
  <c r="CA28" i="2"/>
  <c r="BT28" i="2"/>
  <c r="BP28" i="2"/>
  <c r="BP38" i="2" s="1"/>
  <c r="BK28" i="2"/>
  <c r="BG28" i="2"/>
  <c r="BB28" i="2"/>
  <c r="AT28" i="2"/>
  <c r="AS28" i="2"/>
  <c r="AO28" i="2"/>
  <c r="AL28" i="2"/>
  <c r="AI28" i="2"/>
  <c r="AE28" i="2"/>
  <c r="AA28" i="2"/>
  <c r="Z28" i="2"/>
  <c r="Y28" i="2"/>
  <c r="V28" i="2"/>
  <c r="S28" i="2"/>
  <c r="P28" i="2"/>
  <c r="M28" i="2"/>
  <c r="L28" i="2"/>
  <c r="K28" i="2"/>
  <c r="H28" i="2"/>
  <c r="E28" i="2"/>
  <c r="B28" i="2"/>
  <c r="CI27" i="2"/>
  <c r="CC27" i="2"/>
  <c r="CB27" i="2"/>
  <c r="BX27" i="2"/>
  <c r="BT27" i="2"/>
  <c r="BO27" i="2"/>
  <c r="BK27" i="2"/>
  <c r="BF27" i="2"/>
  <c r="BB27" i="2"/>
  <c r="CA27" i="2" s="1"/>
  <c r="AX27" i="2"/>
  <c r="AT27" i="2"/>
  <c r="AS27" i="2"/>
  <c r="AO27" i="2"/>
  <c r="AN27" i="2"/>
  <c r="AN32" i="2" s="1"/>
  <c r="AN75" i="2" s="1"/>
  <c r="AL27" i="2"/>
  <c r="AI27" i="2"/>
  <c r="AR27" i="2" s="1"/>
  <c r="AE27" i="2"/>
  <c r="AA27" i="2"/>
  <c r="Z27" i="2"/>
  <c r="Y27" i="2"/>
  <c r="V27" i="2"/>
  <c r="S27" i="2"/>
  <c r="P27" i="2"/>
  <c r="M27" i="2"/>
  <c r="AF27" i="2" s="1"/>
  <c r="AY27" i="2" s="1"/>
  <c r="CL27" i="2" s="1"/>
  <c r="L27" i="2"/>
  <c r="K27" i="2"/>
  <c r="H27" i="2"/>
  <c r="E27" i="2"/>
  <c r="B27" i="2"/>
  <c r="CC26" i="2"/>
  <c r="CB26" i="2"/>
  <c r="BX26" i="2"/>
  <c r="BX36" i="2" s="1"/>
  <c r="BT26" i="2"/>
  <c r="BO26" i="2"/>
  <c r="BK26" i="2"/>
  <c r="BF26" i="2"/>
  <c r="BF36" i="2" s="1"/>
  <c r="BB26" i="2"/>
  <c r="CA26" i="2" s="1"/>
  <c r="AT26" i="2"/>
  <c r="AS26" i="2"/>
  <c r="AO26" i="2"/>
  <c r="AL26" i="2"/>
  <c r="AR26" i="2" s="1"/>
  <c r="AI26" i="2"/>
  <c r="AF26" i="2"/>
  <c r="AA26" i="2"/>
  <c r="Z26" i="2"/>
  <c r="V26" i="2"/>
  <c r="S26" i="2"/>
  <c r="P26" i="2"/>
  <c r="N26" i="2"/>
  <c r="O26" i="2" s="1"/>
  <c r="M26" i="2"/>
  <c r="L26" i="2"/>
  <c r="H26" i="2"/>
  <c r="E26" i="2"/>
  <c r="B26" i="2"/>
  <c r="K26" i="2" s="1"/>
  <c r="CC25" i="2"/>
  <c r="CB25" i="2"/>
  <c r="BX25" i="2"/>
  <c r="BX35" i="2" s="1"/>
  <c r="BT25" i="2"/>
  <c r="BO25" i="2"/>
  <c r="BK25" i="2"/>
  <c r="BF25" i="2"/>
  <c r="BB25" i="2"/>
  <c r="CA25" i="2" s="1"/>
  <c r="AT25" i="2"/>
  <c r="AS25" i="2"/>
  <c r="AO25" i="2"/>
  <c r="AL25" i="2"/>
  <c r="AI25" i="2"/>
  <c r="AE25" i="2"/>
  <c r="AA25" i="2"/>
  <c r="Z25" i="2"/>
  <c r="Y25" i="2"/>
  <c r="V25" i="2"/>
  <c r="S25" i="2"/>
  <c r="P25" i="2"/>
  <c r="M25" i="2"/>
  <c r="L25" i="2"/>
  <c r="K25" i="2"/>
  <c r="H25" i="2"/>
  <c r="E25" i="2"/>
  <c r="B25" i="2"/>
  <c r="CK20" i="2"/>
  <c r="CJ20" i="2"/>
  <c r="CD20" i="2"/>
  <c r="CE20" i="2" s="1"/>
  <c r="CC20" i="2"/>
  <c r="CB20" i="2"/>
  <c r="CB18" i="2" s="1"/>
  <c r="BY20" i="2"/>
  <c r="BX20" i="2"/>
  <c r="BW20" i="2"/>
  <c r="BT20" i="2"/>
  <c r="BP20" i="2"/>
  <c r="BO20" i="2"/>
  <c r="BN20" i="2"/>
  <c r="BK20" i="2"/>
  <c r="BG20" i="2"/>
  <c r="BF20" i="2"/>
  <c r="BE20" i="2"/>
  <c r="BB20" i="2"/>
  <c r="CA20" i="2" s="1"/>
  <c r="AT20" i="2"/>
  <c r="AS20" i="2"/>
  <c r="AU20" i="2" s="1"/>
  <c r="AV20" i="2" s="1"/>
  <c r="AP20" i="2"/>
  <c r="AO20" i="2"/>
  <c r="AM20" i="2"/>
  <c r="AL20" i="2"/>
  <c r="AJ20" i="2"/>
  <c r="AI20" i="2"/>
  <c r="AR20" i="2" s="1"/>
  <c r="AA20" i="2"/>
  <c r="Z20" i="2"/>
  <c r="Z18" i="2" s="1"/>
  <c r="AB18" i="2" s="1"/>
  <c r="AC18" i="2" s="1"/>
  <c r="W20" i="2"/>
  <c r="V20" i="2"/>
  <c r="T20" i="2"/>
  <c r="S20" i="2"/>
  <c r="Q20" i="2"/>
  <c r="P20" i="2"/>
  <c r="Y20" i="2" s="1"/>
  <c r="M20" i="2"/>
  <c r="M18" i="2" s="1"/>
  <c r="M14" i="2" s="1"/>
  <c r="I20" i="2"/>
  <c r="H20" i="2"/>
  <c r="F20" i="2"/>
  <c r="E20" i="2"/>
  <c r="C20" i="2"/>
  <c r="L20" i="2" s="1"/>
  <c r="B20" i="2"/>
  <c r="K20" i="2" s="1"/>
  <c r="CK19" i="2"/>
  <c r="CK18" i="2" s="1"/>
  <c r="CJ19" i="2"/>
  <c r="CC19" i="2"/>
  <c r="CC18" i="2" s="1"/>
  <c r="BY19" i="2"/>
  <c r="BX19" i="2"/>
  <c r="BW19" i="2"/>
  <c r="BT19" i="2"/>
  <c r="BP19" i="2"/>
  <c r="BO19" i="2"/>
  <c r="BN19" i="2"/>
  <c r="BK19" i="2"/>
  <c r="BG19" i="2"/>
  <c r="BF19" i="2"/>
  <c r="BE19" i="2"/>
  <c r="CB19" i="2" s="1"/>
  <c r="BB19" i="2"/>
  <c r="CA19" i="2" s="1"/>
  <c r="CA18" i="2" s="1"/>
  <c r="AT19" i="2"/>
  <c r="AP19" i="2"/>
  <c r="AO19" i="2"/>
  <c r="AM19" i="2"/>
  <c r="AL19" i="2"/>
  <c r="AJ19" i="2"/>
  <c r="AS19" i="2" s="1"/>
  <c r="AI19" i="2"/>
  <c r="AR19" i="2" s="1"/>
  <c r="AR18" i="2" s="1"/>
  <c r="AA19" i="2"/>
  <c r="W19" i="2"/>
  <c r="V19" i="2"/>
  <c r="T19" i="2"/>
  <c r="S19" i="2"/>
  <c r="Q19" i="2"/>
  <c r="Z19" i="2" s="1"/>
  <c r="P19" i="2"/>
  <c r="Y19" i="2" s="1"/>
  <c r="Y18" i="2" s="1"/>
  <c r="M19" i="2"/>
  <c r="AF19" i="2" s="1"/>
  <c r="AY19" i="2" s="1"/>
  <c r="I19" i="2"/>
  <c r="H19" i="2"/>
  <c r="F19" i="2"/>
  <c r="E19" i="2"/>
  <c r="C19" i="2"/>
  <c r="L19" i="2" s="1"/>
  <c r="B19" i="2"/>
  <c r="K19" i="2" s="1"/>
  <c r="CJ18" i="2"/>
  <c r="BZ18" i="2"/>
  <c r="BZ14" i="2" s="1"/>
  <c r="BZ71" i="2" s="1"/>
  <c r="BY18" i="2"/>
  <c r="BX18" i="2"/>
  <c r="BW18" i="2"/>
  <c r="BT18" i="2"/>
  <c r="BQ18" i="2"/>
  <c r="BP18" i="2"/>
  <c r="BO18" i="2"/>
  <c r="BN18" i="2"/>
  <c r="BK18" i="2"/>
  <c r="BH18" i="2"/>
  <c r="BH37" i="2" s="1"/>
  <c r="BG18" i="2"/>
  <c r="BF18" i="2"/>
  <c r="BE18" i="2"/>
  <c r="BB18" i="2"/>
  <c r="AT18" i="2"/>
  <c r="AQ18" i="2"/>
  <c r="AP18" i="2"/>
  <c r="AO18" i="2"/>
  <c r="AN18" i="2"/>
  <c r="AM18" i="2"/>
  <c r="AL18" i="2"/>
  <c r="AK18" i="2"/>
  <c r="AJ18" i="2"/>
  <c r="AI18" i="2"/>
  <c r="AA18" i="2"/>
  <c r="X18" i="2"/>
  <c r="W18" i="2"/>
  <c r="V18" i="2"/>
  <c r="U18" i="2"/>
  <c r="T18" i="2"/>
  <c r="S18" i="2"/>
  <c r="R18" i="2"/>
  <c r="Q18" i="2"/>
  <c r="P18" i="2"/>
  <c r="J18" i="2"/>
  <c r="I18" i="2"/>
  <c r="H18" i="2"/>
  <c r="G18" i="2"/>
  <c r="F18" i="2"/>
  <c r="E18" i="2"/>
  <c r="D18" i="2"/>
  <c r="C18" i="2"/>
  <c r="B18" i="2"/>
  <c r="CK17" i="2"/>
  <c r="CJ17" i="2"/>
  <c r="CC17" i="2"/>
  <c r="BY17" i="2"/>
  <c r="BX17" i="2"/>
  <c r="BW17" i="2"/>
  <c r="BW38" i="2" s="1"/>
  <c r="BT17" i="2"/>
  <c r="BP17" i="2"/>
  <c r="BO17" i="2"/>
  <c r="BN17" i="2"/>
  <c r="BN38" i="2" s="1"/>
  <c r="BK17" i="2"/>
  <c r="BG17" i="2"/>
  <c r="BF17" i="2"/>
  <c r="BE17" i="2"/>
  <c r="BE38" i="2" s="1"/>
  <c r="BB17" i="2"/>
  <c r="CA17" i="2" s="1"/>
  <c r="AT17" i="2"/>
  <c r="AP17" i="2"/>
  <c r="AP38" i="2" s="1"/>
  <c r="AO17" i="2"/>
  <c r="AM17" i="2"/>
  <c r="AM38" i="2" s="1"/>
  <c r="AL17" i="2"/>
  <c r="AJ17" i="2"/>
  <c r="AJ38" i="2" s="1"/>
  <c r="AI17" i="2"/>
  <c r="AR17" i="2" s="1"/>
  <c r="AA17" i="2"/>
  <c r="W17" i="2"/>
  <c r="W38" i="2" s="1"/>
  <c r="V17" i="2"/>
  <c r="T17" i="2"/>
  <c r="T38" i="2" s="1"/>
  <c r="S17" i="2"/>
  <c r="Q17" i="2"/>
  <c r="Q38" i="2" s="1"/>
  <c r="P17" i="2"/>
  <c r="Y17" i="2" s="1"/>
  <c r="M17" i="2"/>
  <c r="AF17" i="2" s="1"/>
  <c r="AY17" i="2" s="1"/>
  <c r="CL17" i="2" s="1"/>
  <c r="I17" i="2"/>
  <c r="I38" i="2" s="1"/>
  <c r="H17" i="2"/>
  <c r="F17" i="2"/>
  <c r="F38" i="2" s="1"/>
  <c r="E17" i="2"/>
  <c r="C17" i="2"/>
  <c r="C38" i="2" s="1"/>
  <c r="B17" i="2"/>
  <c r="K17" i="2" s="1"/>
  <c r="AD17" i="2" s="1"/>
  <c r="CK16" i="2"/>
  <c r="CK14" i="2" s="1"/>
  <c r="CK71" i="2" s="1"/>
  <c r="CJ16" i="2"/>
  <c r="CC16" i="2"/>
  <c r="BY16" i="2"/>
  <c r="BX16" i="2"/>
  <c r="BW16" i="2"/>
  <c r="BT16" i="2"/>
  <c r="BP16" i="2"/>
  <c r="BO16" i="2"/>
  <c r="BN16" i="2"/>
  <c r="BK16" i="2"/>
  <c r="BG16" i="2"/>
  <c r="BF16" i="2"/>
  <c r="BE16" i="2"/>
  <c r="CB16" i="2" s="1"/>
  <c r="CD16" i="2" s="1"/>
  <c r="CE16" i="2" s="1"/>
  <c r="BB16" i="2"/>
  <c r="CA16" i="2" s="1"/>
  <c r="AT16" i="2"/>
  <c r="AT14" i="2" s="1"/>
  <c r="AT71" i="2" s="1"/>
  <c r="AP16" i="2"/>
  <c r="AO16" i="2"/>
  <c r="AM16" i="2"/>
  <c r="AS16" i="2" s="1"/>
  <c r="AL16" i="2"/>
  <c r="AJ16" i="2"/>
  <c r="AI16" i="2"/>
  <c r="AR16" i="2" s="1"/>
  <c r="AA16" i="2"/>
  <c r="W16" i="2"/>
  <c r="V16" i="2"/>
  <c r="T16" i="2"/>
  <c r="Z16" i="2" s="1"/>
  <c r="AB16" i="2" s="1"/>
  <c r="AC16" i="2" s="1"/>
  <c r="S16" i="2"/>
  <c r="Q16" i="2"/>
  <c r="P16" i="2"/>
  <c r="Y16" i="2" s="1"/>
  <c r="M16" i="2"/>
  <c r="AF16" i="2" s="1"/>
  <c r="AY16" i="2" s="1"/>
  <c r="CL16" i="2" s="1"/>
  <c r="I16" i="2"/>
  <c r="H16" i="2"/>
  <c r="F16" i="2"/>
  <c r="L16" i="2" s="1"/>
  <c r="E16" i="2"/>
  <c r="C16" i="2"/>
  <c r="B16" i="2"/>
  <c r="K16" i="2" s="1"/>
  <c r="AD16" i="2" s="1"/>
  <c r="CK15" i="2"/>
  <c r="CJ15" i="2"/>
  <c r="CJ14" i="2" s="1"/>
  <c r="CJ71" i="2" s="1"/>
  <c r="CC15" i="2"/>
  <c r="BY15" i="2"/>
  <c r="BX15" i="2"/>
  <c r="BW15" i="2"/>
  <c r="BW35" i="2" s="1"/>
  <c r="BT15" i="2"/>
  <c r="BP15" i="2"/>
  <c r="BO15" i="2"/>
  <c r="BN15" i="2"/>
  <c r="BN35" i="2" s="1"/>
  <c r="BK15" i="2"/>
  <c r="BG15" i="2"/>
  <c r="BF15" i="2"/>
  <c r="BE15" i="2"/>
  <c r="BE35" i="2" s="1"/>
  <c r="BB15" i="2"/>
  <c r="CA15" i="2" s="1"/>
  <c r="AT15" i="2"/>
  <c r="AT35" i="2" s="1"/>
  <c r="AP15" i="2"/>
  <c r="AP36" i="2" s="1"/>
  <c r="AO15" i="2"/>
  <c r="AM15" i="2"/>
  <c r="AM35" i="2" s="1"/>
  <c r="AL15" i="2"/>
  <c r="AJ15" i="2"/>
  <c r="AI15" i="2"/>
  <c r="AR15" i="2" s="1"/>
  <c r="AR14" i="2" s="1"/>
  <c r="AR71" i="2" s="1"/>
  <c r="AA15" i="2"/>
  <c r="W15" i="2"/>
  <c r="W35" i="2" s="1"/>
  <c r="V15" i="2"/>
  <c r="T15" i="2"/>
  <c r="S15" i="2"/>
  <c r="Q15" i="2"/>
  <c r="P15" i="2"/>
  <c r="Y15" i="2" s="1"/>
  <c r="M15" i="2"/>
  <c r="AF15" i="2" s="1"/>
  <c r="I15" i="2"/>
  <c r="H15" i="2"/>
  <c r="F15" i="2"/>
  <c r="F36" i="2" s="1"/>
  <c r="E15" i="2"/>
  <c r="K15" i="2" s="1"/>
  <c r="C15" i="2"/>
  <c r="C35" i="2" s="1"/>
  <c r="B15" i="2"/>
  <c r="CC14" i="2"/>
  <c r="CC71" i="2" s="1"/>
  <c r="BY14" i="2"/>
  <c r="BY71" i="2" s="1"/>
  <c r="BX14" i="2"/>
  <c r="BX71" i="2" s="1"/>
  <c r="BW14" i="2"/>
  <c r="BW71" i="2" s="1"/>
  <c r="BT14" i="2"/>
  <c r="BT71" i="2" s="1"/>
  <c r="BQ14" i="2"/>
  <c r="BQ71" i="2" s="1"/>
  <c r="BP14" i="2"/>
  <c r="BP71" i="2" s="1"/>
  <c r="BO14" i="2"/>
  <c r="BO71" i="2" s="1"/>
  <c r="BN14" i="2"/>
  <c r="BN71" i="2" s="1"/>
  <c r="BK14" i="2"/>
  <c r="BK71" i="2" s="1"/>
  <c r="BH14" i="2"/>
  <c r="BH71" i="2" s="1"/>
  <c r="BG14" i="2"/>
  <c r="BG71" i="2" s="1"/>
  <c r="BF14" i="2"/>
  <c r="BF71" i="2" s="1"/>
  <c r="BE14" i="2"/>
  <c r="BE71" i="2" s="1"/>
  <c r="BB14" i="2"/>
  <c r="BB71" i="2" s="1"/>
  <c r="AQ14" i="2"/>
  <c r="AQ71" i="2" s="1"/>
  <c r="AP14" i="2"/>
  <c r="AP71" i="2" s="1"/>
  <c r="AO14" i="2"/>
  <c r="AO71" i="2" s="1"/>
  <c r="AN14" i="2"/>
  <c r="AN71" i="2" s="1"/>
  <c r="AM14" i="2"/>
  <c r="AM71" i="2" s="1"/>
  <c r="AL14" i="2"/>
  <c r="AL71" i="2" s="1"/>
  <c r="AK14" i="2"/>
  <c r="AK71" i="2" s="1"/>
  <c r="AJ14" i="2"/>
  <c r="AJ71" i="2" s="1"/>
  <c r="AI14" i="2"/>
  <c r="AI71" i="2" s="1"/>
  <c r="AA14" i="2"/>
  <c r="X14" i="2"/>
  <c r="X71" i="2" s="1"/>
  <c r="W14" i="2"/>
  <c r="W71" i="2" s="1"/>
  <c r="V14" i="2"/>
  <c r="V71" i="2" s="1"/>
  <c r="U14" i="2"/>
  <c r="U71" i="2" s="1"/>
  <c r="T14" i="2"/>
  <c r="T71" i="2" s="1"/>
  <c r="S14" i="2"/>
  <c r="S71" i="2" s="1"/>
  <c r="R14" i="2"/>
  <c r="R71" i="2" s="1"/>
  <c r="Q14" i="2"/>
  <c r="Q71" i="2" s="1"/>
  <c r="P14" i="2"/>
  <c r="P71" i="2" s="1"/>
  <c r="J14" i="2"/>
  <c r="J71" i="2" s="1"/>
  <c r="I14" i="2"/>
  <c r="I71" i="2" s="1"/>
  <c r="H14" i="2"/>
  <c r="H71" i="2" s="1"/>
  <c r="G14" i="2"/>
  <c r="G71" i="2" s="1"/>
  <c r="F14" i="2"/>
  <c r="F71" i="2" s="1"/>
  <c r="E14" i="2"/>
  <c r="E71" i="2" s="1"/>
  <c r="D14" i="2"/>
  <c r="D71" i="2" s="1"/>
  <c r="C14" i="2"/>
  <c r="C71" i="2" s="1"/>
  <c r="L71" i="2" s="1"/>
  <c r="B14" i="2"/>
  <c r="B71" i="2" s="1"/>
  <c r="BY13" i="2"/>
  <c r="BX13" i="2"/>
  <c r="BW13" i="2"/>
  <c r="BT13" i="2"/>
  <c r="BP13" i="2"/>
  <c r="BO13" i="2"/>
  <c r="BN13" i="2"/>
  <c r="BK13" i="2"/>
  <c r="BG13" i="2"/>
  <c r="BF13" i="2"/>
  <c r="BE13" i="2"/>
  <c r="BB13" i="2"/>
  <c r="AP13" i="2"/>
  <c r="AO13" i="2"/>
  <c r="AM13" i="2"/>
  <c r="AL13" i="2"/>
  <c r="AJ13" i="2"/>
  <c r="AI13" i="2"/>
  <c r="W13" i="2"/>
  <c r="V13" i="2"/>
  <c r="T13" i="2"/>
  <c r="S13" i="2"/>
  <c r="Q13" i="2"/>
  <c r="P13" i="2"/>
  <c r="I13" i="2"/>
  <c r="H13" i="2"/>
  <c r="F13" i="2"/>
  <c r="E13" i="2"/>
  <c r="C13" i="2"/>
  <c r="B13" i="2"/>
  <c r="CK12" i="2"/>
  <c r="CK13" i="2" s="1"/>
  <c r="CJ12" i="2"/>
  <c r="BY12" i="2"/>
  <c r="BX12" i="2"/>
  <c r="BW12" i="2"/>
  <c r="BT12" i="2"/>
  <c r="BP12" i="2"/>
  <c r="BO12" i="2"/>
  <c r="BN12" i="2"/>
  <c r="BK12" i="2"/>
  <c r="BG12" i="2"/>
  <c r="BF12" i="2"/>
  <c r="BE12" i="2"/>
  <c r="BB12" i="2"/>
  <c r="AP12" i="2"/>
  <c r="AO12" i="2"/>
  <c r="AM12" i="2"/>
  <c r="AL12" i="2"/>
  <c r="AJ12" i="2"/>
  <c r="AI12" i="2"/>
  <c r="X12" i="2"/>
  <c r="X13" i="2" s="1"/>
  <c r="W12" i="2"/>
  <c r="V12" i="2"/>
  <c r="T12" i="2"/>
  <c r="S12" i="2"/>
  <c r="Q12" i="2"/>
  <c r="P12" i="2"/>
  <c r="I12" i="2"/>
  <c r="H12" i="2"/>
  <c r="F12" i="2"/>
  <c r="E12" i="2"/>
  <c r="D12" i="2"/>
  <c r="D13" i="2" s="1"/>
  <c r="C12" i="2"/>
  <c r="B12" i="2"/>
  <c r="CC11" i="2"/>
  <c r="CC12" i="2" s="1"/>
  <c r="CC13" i="2" s="1"/>
  <c r="BZ11" i="2"/>
  <c r="BZ12" i="2" s="1"/>
  <c r="BZ13" i="2" s="1"/>
  <c r="BY11" i="2"/>
  <c r="BX11" i="2"/>
  <c r="BW11" i="2"/>
  <c r="BT11" i="2"/>
  <c r="BQ11" i="2"/>
  <c r="BQ12" i="2" s="1"/>
  <c r="BQ13" i="2" s="1"/>
  <c r="BP11" i="2"/>
  <c r="BO11" i="2"/>
  <c r="BN11" i="2"/>
  <c r="BK11" i="2"/>
  <c r="BH11" i="2"/>
  <c r="BH12" i="2" s="1"/>
  <c r="BH13" i="2" s="1"/>
  <c r="BG11" i="2"/>
  <c r="BF11" i="2"/>
  <c r="BE11" i="2"/>
  <c r="BB11" i="2"/>
  <c r="AQ11" i="2"/>
  <c r="AQ12" i="2" s="1"/>
  <c r="AQ13" i="2" s="1"/>
  <c r="AP11" i="2"/>
  <c r="AO11" i="2"/>
  <c r="AN11" i="2"/>
  <c r="AN13" i="2" s="1"/>
  <c r="AM11" i="2"/>
  <c r="AL11" i="2"/>
  <c r="AK11" i="2"/>
  <c r="AK12" i="2" s="1"/>
  <c r="AK13" i="2" s="1"/>
  <c r="AJ11" i="2"/>
  <c r="AI11" i="2"/>
  <c r="X11" i="2"/>
  <c r="W11" i="2"/>
  <c r="V11" i="2"/>
  <c r="U11" i="2"/>
  <c r="U12" i="2" s="1"/>
  <c r="U13" i="2" s="1"/>
  <c r="T11" i="2"/>
  <c r="S11" i="2"/>
  <c r="R11" i="2"/>
  <c r="R12" i="2" s="1"/>
  <c r="R13" i="2" s="1"/>
  <c r="Q11" i="2"/>
  <c r="P11" i="2"/>
  <c r="J11" i="2"/>
  <c r="J12" i="2" s="1"/>
  <c r="J13" i="2" s="1"/>
  <c r="I11" i="2"/>
  <c r="H11" i="2"/>
  <c r="G11" i="2"/>
  <c r="G12" i="2" s="1"/>
  <c r="G13" i="2" s="1"/>
  <c r="F11" i="2"/>
  <c r="E11" i="2"/>
  <c r="D11" i="2"/>
  <c r="C11" i="2"/>
  <c r="B11" i="2"/>
  <c r="BZ10" i="2"/>
  <c r="BY10" i="2"/>
  <c r="BX10" i="2"/>
  <c r="BW10" i="2"/>
  <c r="BT10" i="2"/>
  <c r="BQ10" i="2"/>
  <c r="BP10" i="2"/>
  <c r="BO10" i="2"/>
  <c r="BN10" i="2"/>
  <c r="BK10" i="2"/>
  <c r="BH10" i="2"/>
  <c r="BG10" i="2"/>
  <c r="BF10" i="2"/>
  <c r="BE10" i="2"/>
  <c r="BB10" i="2"/>
  <c r="AQ10" i="2"/>
  <c r="AP10" i="2"/>
  <c r="AO10" i="2"/>
  <c r="AN10" i="2"/>
  <c r="AM10" i="2"/>
  <c r="AL10" i="2"/>
  <c r="AK10" i="2"/>
  <c r="AJ10" i="2"/>
  <c r="AI10" i="2"/>
  <c r="X10" i="2"/>
  <c r="W10" i="2"/>
  <c r="V10" i="2"/>
  <c r="U10" i="2"/>
  <c r="T10" i="2"/>
  <c r="S10" i="2"/>
  <c r="R10" i="2"/>
  <c r="Q10" i="2"/>
  <c r="P10" i="2"/>
  <c r="J10" i="2"/>
  <c r="I10" i="2"/>
  <c r="H10" i="2"/>
  <c r="G10" i="2"/>
  <c r="F10" i="2"/>
  <c r="E10" i="2"/>
  <c r="D10" i="2"/>
  <c r="C10" i="2"/>
  <c r="B10" i="2"/>
  <c r="CK9" i="2"/>
  <c r="CK10" i="2" s="1"/>
  <c r="CJ9" i="2"/>
  <c r="CJ10" i="2" s="1"/>
  <c r="CC9" i="2"/>
  <c r="CC10" i="2" s="1"/>
  <c r="BY9" i="2"/>
  <c r="BX9" i="2"/>
  <c r="BW9" i="2"/>
  <c r="BT9" i="2"/>
  <c r="BP9" i="2"/>
  <c r="BO9" i="2"/>
  <c r="BN9" i="2"/>
  <c r="BK9" i="2"/>
  <c r="BG9" i="2"/>
  <c r="BF9" i="2"/>
  <c r="BE9" i="2"/>
  <c r="CB9" i="2" s="1"/>
  <c r="BB9" i="2"/>
  <c r="CA9" i="2" s="1"/>
  <c r="AT9" i="2"/>
  <c r="AT10" i="2" s="1"/>
  <c r="AP9" i="2"/>
  <c r="AO9" i="2"/>
  <c r="AM9" i="2"/>
  <c r="AL9" i="2"/>
  <c r="AJ9" i="2"/>
  <c r="AS9" i="2" s="1"/>
  <c r="AI9" i="2"/>
  <c r="AR9" i="2" s="1"/>
  <c r="AA9" i="2"/>
  <c r="AA10" i="2" s="1"/>
  <c r="W9" i="2"/>
  <c r="V9" i="2"/>
  <c r="T9" i="2"/>
  <c r="S9" i="2"/>
  <c r="Q9" i="2"/>
  <c r="Z9" i="2" s="1"/>
  <c r="P9" i="2"/>
  <c r="Y9" i="2" s="1"/>
  <c r="M9" i="2"/>
  <c r="M10" i="2" s="1"/>
  <c r="I9" i="2"/>
  <c r="H9" i="2"/>
  <c r="F9" i="2"/>
  <c r="L9" i="2" s="1"/>
  <c r="E9" i="2"/>
  <c r="C9" i="2"/>
  <c r="B9" i="2"/>
  <c r="K9" i="2" s="1"/>
  <c r="CK8" i="2"/>
  <c r="CK11" i="2" s="1"/>
  <c r="CJ8" i="2"/>
  <c r="CJ11" i="2" s="1"/>
  <c r="CJ13" i="2" s="1"/>
  <c r="CC8" i="2"/>
  <c r="BY8" i="2"/>
  <c r="BX8" i="2"/>
  <c r="BW8" i="2"/>
  <c r="BT8" i="2"/>
  <c r="BP8" i="2"/>
  <c r="BO8" i="2"/>
  <c r="BN8" i="2"/>
  <c r="BK8" i="2"/>
  <c r="BG8" i="2"/>
  <c r="BF8" i="2"/>
  <c r="BE8" i="2"/>
  <c r="CB8" i="2" s="1"/>
  <c r="BB8" i="2"/>
  <c r="CA8" i="2" s="1"/>
  <c r="CA11" i="2" s="1"/>
  <c r="AT8" i="2"/>
  <c r="AT11" i="2" s="1"/>
  <c r="AT12" i="2" s="1"/>
  <c r="AT13" i="2" s="1"/>
  <c r="AP8" i="2"/>
  <c r="AO8" i="2"/>
  <c r="AM8" i="2"/>
  <c r="AS8" i="2" s="1"/>
  <c r="AL8" i="2"/>
  <c r="AJ8" i="2"/>
  <c r="AI8" i="2"/>
  <c r="AR8" i="2" s="1"/>
  <c r="AR11" i="2" s="1"/>
  <c r="AR12" i="2" s="1"/>
  <c r="AR13" i="2" s="1"/>
  <c r="AA8" i="2"/>
  <c r="W8" i="2"/>
  <c r="V8" i="2"/>
  <c r="T8" i="2"/>
  <c r="Z8" i="2" s="1"/>
  <c r="S8" i="2"/>
  <c r="Q8" i="2"/>
  <c r="P8" i="2"/>
  <c r="Y8" i="2" s="1"/>
  <c r="Y11" i="2" s="1"/>
  <c r="M8" i="2"/>
  <c r="AF8" i="2" s="1"/>
  <c r="I8" i="2"/>
  <c r="H8" i="2"/>
  <c r="F8" i="2"/>
  <c r="L8" i="2" s="1"/>
  <c r="E8" i="2"/>
  <c r="K8" i="2" s="1"/>
  <c r="C8" i="2"/>
  <c r="B8" i="2"/>
  <c r="N8" i="3" l="1"/>
  <c r="O8" i="3" s="1"/>
  <c r="AD8" i="3"/>
  <c r="AW8" i="3" s="1"/>
  <c r="BV8" i="3" s="1"/>
  <c r="AE60" i="3"/>
  <c r="AW20" i="3"/>
  <c r="AB8" i="3"/>
  <c r="AC8" i="3" s="1"/>
  <c r="BQ27" i="3"/>
  <c r="AD12" i="3"/>
  <c r="AW12" i="3" s="1"/>
  <c r="BV12" i="3" s="1"/>
  <c r="AD17" i="3"/>
  <c r="K24" i="3"/>
  <c r="N17" i="3"/>
  <c r="O17" i="3" s="1"/>
  <c r="BT17" i="3"/>
  <c r="BU17" i="3" s="1"/>
  <c r="BQ25" i="3"/>
  <c r="BT18" i="3"/>
  <c r="BU18" i="3" s="1"/>
  <c r="AM23" i="3"/>
  <c r="BW22" i="3"/>
  <c r="E59" i="3"/>
  <c r="AE8" i="3"/>
  <c r="Y24" i="3"/>
  <c r="AB17" i="3"/>
  <c r="AC17" i="3" s="1"/>
  <c r="AA24" i="3"/>
  <c r="BI24" i="3"/>
  <c r="BI21" i="3"/>
  <c r="AF25" i="3"/>
  <c r="AY18" i="3"/>
  <c r="K26" i="3"/>
  <c r="AD19" i="3"/>
  <c r="BZ27" i="3"/>
  <c r="Y21" i="3"/>
  <c r="BK64" i="3"/>
  <c r="BS64" i="3" s="1"/>
  <c r="BK23" i="3"/>
  <c r="BE23" i="3"/>
  <c r="BM23" i="3"/>
  <c r="BH25" i="3"/>
  <c r="AF26" i="3"/>
  <c r="AK60" i="3"/>
  <c r="AT60" i="3" s="1"/>
  <c r="AT9" i="3"/>
  <c r="AY9" i="3" s="1"/>
  <c r="BZ9" i="3" s="1"/>
  <c r="BR9" i="3"/>
  <c r="BT9" i="3" s="1"/>
  <c r="BU9" i="3" s="1"/>
  <c r="BC60" i="3"/>
  <c r="BR60" i="3" s="1"/>
  <c r="Y12" i="3"/>
  <c r="AB12" i="3" s="1"/>
  <c r="AC12" i="3" s="1"/>
  <c r="M24" i="3"/>
  <c r="AF17" i="3"/>
  <c r="Y26" i="3"/>
  <c r="W64" i="3"/>
  <c r="W23" i="3"/>
  <c r="AQ23" i="3"/>
  <c r="AQ64" i="3"/>
  <c r="BO64" i="3"/>
  <c r="BO23" i="3"/>
  <c r="AY26" i="3"/>
  <c r="F59" i="3"/>
  <c r="L32" i="3"/>
  <c r="U74" i="3"/>
  <c r="U63" i="3"/>
  <c r="U61" i="3"/>
  <c r="K9" i="3"/>
  <c r="AD9" i="3" s="1"/>
  <c r="AW9" i="3" s="1"/>
  <c r="BV9" i="3" s="1"/>
  <c r="Y60" i="3"/>
  <c r="AR60" i="3"/>
  <c r="BQ9" i="3"/>
  <c r="BQ23" i="3" s="1"/>
  <c r="L10" i="3"/>
  <c r="L25" i="3" s="1"/>
  <c r="N25" i="3" s="1"/>
  <c r="O25" i="3" s="1"/>
  <c r="Q25" i="3"/>
  <c r="Q24" i="3"/>
  <c r="Z10" i="3"/>
  <c r="W25" i="3"/>
  <c r="W24" i="3"/>
  <c r="BC25" i="3"/>
  <c r="BC24" i="3"/>
  <c r="BR10" i="3"/>
  <c r="BT10" i="3" s="1"/>
  <c r="BU10" i="3" s="1"/>
  <c r="BM25" i="3"/>
  <c r="BM24" i="3"/>
  <c r="AE11" i="3"/>
  <c r="L12" i="3"/>
  <c r="AG17" i="3"/>
  <c r="AH17" i="3" s="1"/>
  <c r="AX17" i="3"/>
  <c r="AU17" i="3"/>
  <c r="AV17" i="3" s="1"/>
  <c r="AD18" i="3"/>
  <c r="AR18" i="3"/>
  <c r="BR25" i="3"/>
  <c r="BT25" i="3" s="1"/>
  <c r="BU25" i="3" s="1"/>
  <c r="L26" i="3"/>
  <c r="N20" i="3"/>
  <c r="O20" i="3" s="1"/>
  <c r="AE20" i="3"/>
  <c r="AR27" i="3"/>
  <c r="AA23" i="3"/>
  <c r="BS21" i="3"/>
  <c r="BS23" i="3" s="1"/>
  <c r="AY22" i="3"/>
  <c r="BZ22" i="3" s="1"/>
  <c r="AK23" i="3"/>
  <c r="BE26" i="3"/>
  <c r="BC59" i="3"/>
  <c r="BR33" i="3"/>
  <c r="BT33" i="3" s="1"/>
  <c r="BU33" i="3" s="1"/>
  <c r="N36" i="3"/>
  <c r="O36" i="3" s="1"/>
  <c r="AE36" i="3"/>
  <c r="AF39" i="3"/>
  <c r="AY37" i="3"/>
  <c r="BZ37" i="3" s="1"/>
  <c r="AJ25" i="3"/>
  <c r="AS10" i="3"/>
  <c r="AU10" i="3" s="1"/>
  <c r="AV10" i="3" s="1"/>
  <c r="AJ24" i="3"/>
  <c r="AB11" i="3"/>
  <c r="AC11" i="3" s="1"/>
  <c r="BX18" i="3"/>
  <c r="AR26" i="3"/>
  <c r="BR21" i="3"/>
  <c r="BC23" i="3"/>
  <c r="L9" i="3"/>
  <c r="Q60" i="3"/>
  <c r="Z60" i="3" s="1"/>
  <c r="AB60" i="3" s="1"/>
  <c r="AC60" i="3" s="1"/>
  <c r="Z9" i="3"/>
  <c r="AB9" i="3" s="1"/>
  <c r="AC9" i="3" s="1"/>
  <c r="Y9" i="3"/>
  <c r="AU60" i="3"/>
  <c r="AV60" i="3" s="1"/>
  <c r="AR9" i="3"/>
  <c r="AU9" i="3" s="1"/>
  <c r="AV9" i="3" s="1"/>
  <c r="BS9" i="3"/>
  <c r="AD11" i="3"/>
  <c r="AW11" i="3" s="1"/>
  <c r="BV11" i="3" s="1"/>
  <c r="BZ11" i="3"/>
  <c r="BZ26" i="3" s="1"/>
  <c r="AR24" i="3"/>
  <c r="AB18" i="3"/>
  <c r="AC18" i="3" s="1"/>
  <c r="AU19" i="3"/>
  <c r="AV19" i="3" s="1"/>
  <c r="BQ26" i="3"/>
  <c r="BR26" i="3"/>
  <c r="BT26" i="3" s="1"/>
  <c r="BU26" i="3" s="1"/>
  <c r="K27" i="3"/>
  <c r="AY27" i="3"/>
  <c r="Z27" i="3"/>
  <c r="AB20" i="3"/>
  <c r="AC20" i="3" s="1"/>
  <c r="C23" i="3"/>
  <c r="L21" i="3"/>
  <c r="G64" i="3"/>
  <c r="G23" i="3"/>
  <c r="AD21" i="3"/>
  <c r="AD22" i="3"/>
  <c r="AR22" i="3"/>
  <c r="AU22" i="3" s="1"/>
  <c r="AV22" i="3" s="1"/>
  <c r="I23" i="3"/>
  <c r="AP24" i="3"/>
  <c r="K25" i="3"/>
  <c r="C26" i="3"/>
  <c r="AW36" i="3"/>
  <c r="BV36" i="3" s="1"/>
  <c r="AX55" i="3"/>
  <c r="AS11" i="3"/>
  <c r="AU11" i="3" s="1"/>
  <c r="AV11" i="3" s="1"/>
  <c r="BR12" i="3"/>
  <c r="BT12" i="3" s="1"/>
  <c r="BU12" i="3" s="1"/>
  <c r="Z26" i="3"/>
  <c r="AB26" i="3" s="1"/>
  <c r="AC26" i="3" s="1"/>
  <c r="AA27" i="3"/>
  <c r="BR27" i="3"/>
  <c r="BT27" i="3" s="1"/>
  <c r="BU27" i="3" s="1"/>
  <c r="AJ64" i="3"/>
  <c r="BD21" i="3"/>
  <c r="J23" i="3"/>
  <c r="R23" i="3"/>
  <c r="BF23" i="3"/>
  <c r="AM24" i="3"/>
  <c r="B59" i="3"/>
  <c r="K32" i="3"/>
  <c r="H74" i="3"/>
  <c r="H63" i="3"/>
  <c r="H65" i="3" s="1"/>
  <c r="H61" i="3"/>
  <c r="P59" i="3"/>
  <c r="Y32" i="3"/>
  <c r="V59" i="3"/>
  <c r="AI59" i="3"/>
  <c r="AR32" i="3"/>
  <c r="AO59" i="3"/>
  <c r="BB59" i="3"/>
  <c r="BG59" i="3"/>
  <c r="BL59" i="3"/>
  <c r="BQ32" i="3"/>
  <c r="BY59" i="3"/>
  <c r="N35" i="3"/>
  <c r="O35" i="3" s="1"/>
  <c r="AE35" i="3"/>
  <c r="AB36" i="3"/>
  <c r="AC36" i="3" s="1"/>
  <c r="AU36" i="3"/>
  <c r="AV36" i="3" s="1"/>
  <c r="BT36" i="3"/>
  <c r="BU36" i="3" s="1"/>
  <c r="AX38" i="3"/>
  <c r="AU38" i="3"/>
  <c r="AV38" i="3" s="1"/>
  <c r="AS39" i="3"/>
  <c r="AU39" i="3" s="1"/>
  <c r="AV39" i="3" s="1"/>
  <c r="BR39" i="3"/>
  <c r="BT39" i="3" s="1"/>
  <c r="BU39" i="3" s="1"/>
  <c r="BT38" i="3"/>
  <c r="BU38" i="3" s="1"/>
  <c r="L40" i="3"/>
  <c r="AX42" i="3"/>
  <c r="AY45" i="3"/>
  <c r="BZ45" i="3" s="1"/>
  <c r="BT47" i="3"/>
  <c r="BU47" i="3" s="1"/>
  <c r="BT50" i="3"/>
  <c r="BU50" i="3" s="1"/>
  <c r="AB57" i="3"/>
  <c r="AC57" i="3" s="1"/>
  <c r="K60" i="3"/>
  <c r="AD60" i="3" s="1"/>
  <c r="AW60" i="3" s="1"/>
  <c r="AA60" i="3"/>
  <c r="AF60" i="3" s="1"/>
  <c r="AY60" i="3" s="1"/>
  <c r="BZ60" i="3" s="1"/>
  <c r="BQ60" i="3"/>
  <c r="BS60" i="3"/>
  <c r="M26" i="3"/>
  <c r="AE19" i="3"/>
  <c r="AT27" i="3"/>
  <c r="M21" i="3"/>
  <c r="Q64" i="3"/>
  <c r="U64" i="3"/>
  <c r="AS21" i="3"/>
  <c r="T24" i="3"/>
  <c r="I25" i="3"/>
  <c r="Q27" i="3"/>
  <c r="I59" i="3"/>
  <c r="I64" i="3" s="1"/>
  <c r="Q59" i="3"/>
  <c r="BT32" i="3"/>
  <c r="BU32" i="3" s="1"/>
  <c r="BH59" i="3"/>
  <c r="BH64" i="3" s="1"/>
  <c r="AD33" i="3"/>
  <c r="AW33" i="3" s="1"/>
  <c r="BV33" i="3" s="1"/>
  <c r="AE34" i="3"/>
  <c r="AU34" i="3"/>
  <c r="AV34" i="3" s="1"/>
  <c r="BT34" i="3"/>
  <c r="BU34" i="3" s="1"/>
  <c r="AE37" i="3"/>
  <c r="N37" i="3"/>
  <c r="O37" i="3" s="1"/>
  <c r="K39" i="3"/>
  <c r="AD38" i="3"/>
  <c r="AG38" i="3" s="1"/>
  <c r="AH38" i="3" s="1"/>
  <c r="AY39" i="3"/>
  <c r="BZ38" i="3"/>
  <c r="BZ39" i="3" s="1"/>
  <c r="L39" i="3"/>
  <c r="N39" i="3" s="1"/>
  <c r="O39" i="3" s="1"/>
  <c r="S44" i="3"/>
  <c r="Y44" i="3" s="1"/>
  <c r="AB44" i="3" s="1"/>
  <c r="AC44" i="3" s="1"/>
  <c r="AR40" i="3"/>
  <c r="AU40" i="3" s="1"/>
  <c r="AV40" i="3" s="1"/>
  <c r="AD41" i="3"/>
  <c r="AW41" i="3" s="1"/>
  <c r="BV41" i="3" s="1"/>
  <c r="AU43" i="3"/>
  <c r="AV43" i="3" s="1"/>
  <c r="AU51" i="3"/>
  <c r="AV51" i="3" s="1"/>
  <c r="AK59" i="3"/>
  <c r="AK64" i="3" s="1"/>
  <c r="BR11" i="3"/>
  <c r="BT11" i="3" s="1"/>
  <c r="BU11" i="3" s="1"/>
  <c r="AS12" i="3"/>
  <c r="AU12" i="3" s="1"/>
  <c r="AV12" i="3" s="1"/>
  <c r="AS25" i="3"/>
  <c r="N19" i="3"/>
  <c r="O19" i="3" s="1"/>
  <c r="AB19" i="3"/>
  <c r="AC19" i="3" s="1"/>
  <c r="BT20" i="3"/>
  <c r="BU20" i="3" s="1"/>
  <c r="F64" i="3"/>
  <c r="Z21" i="3"/>
  <c r="AT21" i="3"/>
  <c r="AT23" i="3" s="1"/>
  <c r="BN21" i="3"/>
  <c r="D23" i="3"/>
  <c r="T23" i="3"/>
  <c r="X23" i="3"/>
  <c r="AJ23" i="3"/>
  <c r="AN23" i="3"/>
  <c r="BH23" i="3"/>
  <c r="BP23" i="3"/>
  <c r="BN63" i="3"/>
  <c r="BN61" i="3"/>
  <c r="AE33" i="3"/>
  <c r="N33" i="3"/>
  <c r="O33" i="3" s="1"/>
  <c r="AD34" i="3"/>
  <c r="AW34" i="3" s="1"/>
  <c r="BV34" i="3" s="1"/>
  <c r="BZ34" i="3"/>
  <c r="N38" i="3"/>
  <c r="O38" i="3" s="1"/>
  <c r="AB38" i="3"/>
  <c r="AC38" i="3" s="1"/>
  <c r="Z39" i="3"/>
  <c r="AB39" i="3" s="1"/>
  <c r="AC39" i="3" s="1"/>
  <c r="AE41" i="3"/>
  <c r="N41" i="3"/>
  <c r="O41" i="3" s="1"/>
  <c r="BT42" i="3"/>
  <c r="BU42" i="3" s="1"/>
  <c r="N46" i="3"/>
  <c r="O46" i="3" s="1"/>
  <c r="AE46" i="3"/>
  <c r="BV47" i="3"/>
  <c r="AW51" i="3"/>
  <c r="BV51" i="3" s="1"/>
  <c r="W59" i="3"/>
  <c r="AJ59" i="3"/>
  <c r="AP59" i="3"/>
  <c r="AP64" i="3" s="1"/>
  <c r="BM59" i="3"/>
  <c r="B44" i="3"/>
  <c r="J74" i="3"/>
  <c r="J61" i="3"/>
  <c r="J63" i="3"/>
  <c r="J65" i="3" s="1"/>
  <c r="R74" i="3"/>
  <c r="R61" i="3"/>
  <c r="AA59" i="3"/>
  <c r="AA61" i="3" s="1"/>
  <c r="BB44" i="3"/>
  <c r="BF74" i="3"/>
  <c r="BF61" i="3"/>
  <c r="BF63" i="3"/>
  <c r="BS59" i="3"/>
  <c r="BS61" i="3" s="1"/>
  <c r="AE43" i="3"/>
  <c r="N43" i="3"/>
  <c r="O43" i="3" s="1"/>
  <c r="BT43" i="3"/>
  <c r="BU43" i="3" s="1"/>
  <c r="AL44" i="3"/>
  <c r="AR44" i="3" s="1"/>
  <c r="AU44" i="3" s="1"/>
  <c r="AV44" i="3" s="1"/>
  <c r="Z45" i="3"/>
  <c r="AB45" i="3" s="1"/>
  <c r="AC45" i="3" s="1"/>
  <c r="AT45" i="3"/>
  <c r="AF46" i="3"/>
  <c r="AY46" i="3" s="1"/>
  <c r="BZ46" i="3" s="1"/>
  <c r="AU48" i="3"/>
  <c r="AV48" i="3" s="1"/>
  <c r="AE51" i="3"/>
  <c r="N51" i="3"/>
  <c r="O51" i="3" s="1"/>
  <c r="BT51" i="3"/>
  <c r="BU51" i="3" s="1"/>
  <c r="BV55" i="3"/>
  <c r="N58" i="3"/>
  <c r="O58" i="3" s="1"/>
  <c r="AE58" i="3"/>
  <c r="C59" i="3"/>
  <c r="S59" i="3"/>
  <c r="AL59" i="3"/>
  <c r="BD59" i="3"/>
  <c r="BI59" i="3"/>
  <c r="G74" i="3"/>
  <c r="G61" i="3"/>
  <c r="G63" i="3"/>
  <c r="K40" i="3"/>
  <c r="AD40" i="3" s="1"/>
  <c r="AW40" i="3" s="1"/>
  <c r="BV40" i="3" s="1"/>
  <c r="AA40" i="3"/>
  <c r="AF40" i="3" s="1"/>
  <c r="AY40" i="3" s="1"/>
  <c r="BZ40" i="3" s="1"/>
  <c r="AQ74" i="3"/>
  <c r="AQ61" i="3"/>
  <c r="AQ63" i="3"/>
  <c r="AQ65" i="3" s="1"/>
  <c r="BG44" i="3"/>
  <c r="BK74" i="3"/>
  <c r="BK63" i="3"/>
  <c r="BK61" i="3"/>
  <c r="BS40" i="3"/>
  <c r="Y42" i="3"/>
  <c r="AD42" i="3" s="1"/>
  <c r="BZ44" i="3"/>
  <c r="AE47" i="3"/>
  <c r="N47" i="3"/>
  <c r="O47" i="3" s="1"/>
  <c r="AD48" i="3"/>
  <c r="AW48" i="3" s="1"/>
  <c r="BV48" i="3" s="1"/>
  <c r="K49" i="3"/>
  <c r="AD49" i="3" s="1"/>
  <c r="AW49" i="3" s="1"/>
  <c r="BV49" i="3" s="1"/>
  <c r="Z49" i="3"/>
  <c r="AB49" i="3" s="1"/>
  <c r="AC49" i="3" s="1"/>
  <c r="AA49" i="3"/>
  <c r="AF49" i="3" s="1"/>
  <c r="AY49" i="3" s="1"/>
  <c r="BZ49" i="3" s="1"/>
  <c r="AT49" i="3"/>
  <c r="AF50" i="3"/>
  <c r="AY50" i="3" s="1"/>
  <c r="BZ50" i="3" s="1"/>
  <c r="AE50" i="3"/>
  <c r="AX54" i="3"/>
  <c r="BW54" i="3" s="1"/>
  <c r="AB55" i="3"/>
  <c r="AC55" i="3" s="1"/>
  <c r="AU55" i="3"/>
  <c r="AV55" i="3" s="1"/>
  <c r="BT55" i="3"/>
  <c r="BU55" i="3" s="1"/>
  <c r="AD56" i="3"/>
  <c r="AW56" i="3" s="1"/>
  <c r="BV56" i="3" s="1"/>
  <c r="AE57" i="3"/>
  <c r="AU57" i="3"/>
  <c r="AV57" i="3" s="1"/>
  <c r="BT57" i="3"/>
  <c r="BU57" i="3" s="1"/>
  <c r="T59" i="3"/>
  <c r="T64" i="3" s="1"/>
  <c r="Z32" i="3"/>
  <c r="AB32" i="3" s="1"/>
  <c r="AC32" i="3" s="1"/>
  <c r="AM59" i="3"/>
  <c r="AS32" i="3"/>
  <c r="AU32" i="3" s="1"/>
  <c r="AV32" i="3" s="1"/>
  <c r="BE59" i="3"/>
  <c r="BE64" i="3" s="1"/>
  <c r="BJ59" i="3"/>
  <c r="BO59" i="3"/>
  <c r="BX59" i="3"/>
  <c r="D59" i="3"/>
  <c r="H44" i="3"/>
  <c r="X59" i="3"/>
  <c r="AN59" i="3"/>
  <c r="BL44" i="3"/>
  <c r="BP74" i="3"/>
  <c r="BP63" i="3"/>
  <c r="BP65" i="3" s="1"/>
  <c r="BP61" i="3"/>
  <c r="AW43" i="3"/>
  <c r="BV43" i="3" s="1"/>
  <c r="L44" i="3"/>
  <c r="AE45" i="3"/>
  <c r="N45" i="3"/>
  <c r="O45" i="3" s="1"/>
  <c r="BT46" i="3"/>
  <c r="BU46" i="3" s="1"/>
  <c r="AX48" i="3"/>
  <c r="AB48" i="3"/>
  <c r="AC48" i="3" s="1"/>
  <c r="AG48" i="3"/>
  <c r="AH48" i="3" s="1"/>
  <c r="BT48" i="3"/>
  <c r="BU48" i="3" s="1"/>
  <c r="BV50" i="3"/>
  <c r="L52" i="3"/>
  <c r="AE52" i="3" s="1"/>
  <c r="AS52" i="3"/>
  <c r="BR52" i="3"/>
  <c r="AE56" i="3"/>
  <c r="N56" i="3"/>
  <c r="O56" i="3" s="1"/>
  <c r="AD57" i="3"/>
  <c r="AW57" i="3" s="1"/>
  <c r="BV57" i="3" s="1"/>
  <c r="BZ57" i="3"/>
  <c r="R63" i="3"/>
  <c r="AD62" i="3"/>
  <c r="AW62" i="3" s="1"/>
  <c r="BV62" i="3" s="1"/>
  <c r="AB62" i="3"/>
  <c r="AC62" i="3" s="1"/>
  <c r="BQ62" i="3"/>
  <c r="BT62" i="3" s="1"/>
  <c r="BU62" i="3" s="1"/>
  <c r="AE62" i="3"/>
  <c r="Y64" i="3"/>
  <c r="AD64" i="3" s="1"/>
  <c r="AW64" i="3" s="1"/>
  <c r="BV64" i="3" s="1"/>
  <c r="AA66" i="3"/>
  <c r="AX71" i="3"/>
  <c r="BQ64" i="3"/>
  <c r="AT66" i="3"/>
  <c r="N68" i="3"/>
  <c r="O68" i="3" s="1"/>
  <c r="K68" i="3"/>
  <c r="AD68" i="3" s="1"/>
  <c r="AW68" i="3" s="1"/>
  <c r="BV68" i="3" s="1"/>
  <c r="AF68" i="3"/>
  <c r="AY68" i="3" s="1"/>
  <c r="BZ68" i="3" s="1"/>
  <c r="AD71" i="3"/>
  <c r="AW71" i="3" s="1"/>
  <c r="BV71" i="3" s="1"/>
  <c r="N71" i="3"/>
  <c r="O71" i="3" s="1"/>
  <c r="AY71" i="3"/>
  <c r="BZ71" i="3" s="1"/>
  <c r="BR71" i="3"/>
  <c r="BT71" i="3" s="1"/>
  <c r="BU71" i="3" s="1"/>
  <c r="BR72" i="3"/>
  <c r="AG73" i="3"/>
  <c r="AH73" i="3" s="1"/>
  <c r="AX73" i="3"/>
  <c r="AG68" i="3"/>
  <c r="AH68" i="3" s="1"/>
  <c r="AX68" i="3"/>
  <c r="AU68" i="3"/>
  <c r="AV68" i="3" s="1"/>
  <c r="BT68" i="3"/>
  <c r="BU68" i="3" s="1"/>
  <c r="K11" i="2"/>
  <c r="AD8" i="2"/>
  <c r="Z11" i="2"/>
  <c r="AB8" i="2"/>
  <c r="AC8" i="2" s="1"/>
  <c r="CB11" i="2"/>
  <c r="CD8" i="2"/>
  <c r="CE8" i="2" s="1"/>
  <c r="AR10" i="2"/>
  <c r="K14" i="2"/>
  <c r="K34" i="2" s="1"/>
  <c r="AD15" i="2"/>
  <c r="N8" i="2"/>
  <c r="O8" i="2" s="1"/>
  <c r="L11" i="2"/>
  <c r="AE8" i="2"/>
  <c r="Y12" i="2"/>
  <c r="Y13" i="2" s="1"/>
  <c r="AE9" i="2"/>
  <c r="L10" i="2"/>
  <c r="N10" i="2" s="1"/>
  <c r="O10" i="2" s="1"/>
  <c r="N9" i="2"/>
  <c r="O9" i="2" s="1"/>
  <c r="Y10" i="2"/>
  <c r="AS10" i="2"/>
  <c r="AU10" i="2" s="1"/>
  <c r="AV10" i="2" s="1"/>
  <c r="AU9" i="2"/>
  <c r="AV9" i="2" s="1"/>
  <c r="Y14" i="2"/>
  <c r="N16" i="2"/>
  <c r="O16" i="2" s="1"/>
  <c r="AE16" i="2"/>
  <c r="CA35" i="2"/>
  <c r="K36" i="2"/>
  <c r="AR34" i="2"/>
  <c r="AY8" i="2"/>
  <c r="AF11" i="2"/>
  <c r="AD9" i="2"/>
  <c r="K10" i="2"/>
  <c r="AW16" i="2"/>
  <c r="CF16" i="2" s="1"/>
  <c r="AW17" i="2"/>
  <c r="CF17" i="2" s="1"/>
  <c r="CD18" i="2"/>
  <c r="CE18" i="2" s="1"/>
  <c r="CD9" i="2"/>
  <c r="CE9" i="2" s="1"/>
  <c r="CB10" i="2"/>
  <c r="CD10" i="2" s="1"/>
  <c r="CE10" i="2" s="1"/>
  <c r="AY15" i="2"/>
  <c r="N19" i="2"/>
  <c r="O19" i="2" s="1"/>
  <c r="AE19" i="2"/>
  <c r="L18" i="2"/>
  <c r="AB9" i="2"/>
  <c r="AC9" i="2" s="1"/>
  <c r="Z10" i="2"/>
  <c r="AB10" i="2" s="1"/>
  <c r="AC10" i="2" s="1"/>
  <c r="AS11" i="2"/>
  <c r="AU8" i="2"/>
  <c r="AV8" i="2" s="1"/>
  <c r="CA10" i="2"/>
  <c r="CA14" i="2"/>
  <c r="AU16" i="2"/>
  <c r="AV16" i="2" s="1"/>
  <c r="AD20" i="2"/>
  <c r="AW20" i="2" s="1"/>
  <c r="CF20" i="2" s="1"/>
  <c r="K18" i="2"/>
  <c r="AT32" i="2"/>
  <c r="AT34" i="2" s="1"/>
  <c r="AW32" i="2"/>
  <c r="AA11" i="2"/>
  <c r="AA12" i="2" s="1"/>
  <c r="AA13" i="2" s="1"/>
  <c r="N71" i="2"/>
  <c r="O71" i="2" s="1"/>
  <c r="T35" i="2"/>
  <c r="T36" i="2"/>
  <c r="AS15" i="2"/>
  <c r="AS36" i="2" s="1"/>
  <c r="AU36" i="2" s="1"/>
  <c r="AV36" i="2" s="1"/>
  <c r="AF20" i="2"/>
  <c r="AY20" i="2" s="1"/>
  <c r="CL20" i="2" s="1"/>
  <c r="AX25" i="2"/>
  <c r="BF35" i="2"/>
  <c r="CJ27" i="2"/>
  <c r="BN37" i="2"/>
  <c r="BN32" i="2"/>
  <c r="BO29" i="2"/>
  <c r="R34" i="2"/>
  <c r="AA32" i="2"/>
  <c r="AA34" i="2" s="1"/>
  <c r="AB33" i="2"/>
  <c r="AC33" i="2" s="1"/>
  <c r="CJ74" i="2"/>
  <c r="CJ72" i="2"/>
  <c r="AG44" i="2"/>
  <c r="AH44" i="2" s="1"/>
  <c r="AX44" i="2"/>
  <c r="N54" i="2"/>
  <c r="O54" i="2" s="1"/>
  <c r="AE54" i="2"/>
  <c r="AQ84" i="2"/>
  <c r="AQ74" i="2"/>
  <c r="AQ72" i="2"/>
  <c r="AF9" i="2"/>
  <c r="M71" i="2"/>
  <c r="Y71" i="2"/>
  <c r="L15" i="2"/>
  <c r="AF18" i="2"/>
  <c r="AF14" i="2" s="1"/>
  <c r="AB19" i="2"/>
  <c r="AC19" i="2" s="1"/>
  <c r="AD25" i="2"/>
  <c r="K35" i="2"/>
  <c r="AB25" i="2"/>
  <c r="AC25" i="2" s="1"/>
  <c r="AG25" i="2"/>
  <c r="AH25" i="2" s="1"/>
  <c r="CB35" i="2"/>
  <c r="CD35" i="2" s="1"/>
  <c r="CE35" i="2" s="1"/>
  <c r="Y26" i="2"/>
  <c r="Y36" i="2" s="1"/>
  <c r="AT36" i="2"/>
  <c r="CD26" i="2"/>
  <c r="CE26" i="2" s="1"/>
  <c r="N27" i="2"/>
  <c r="O27" i="2" s="1"/>
  <c r="AA37" i="2"/>
  <c r="AR37" i="2"/>
  <c r="AU27" i="2"/>
  <c r="AV27" i="2" s="1"/>
  <c r="K38" i="2"/>
  <c r="N28" i="2"/>
  <c r="O28" i="2" s="1"/>
  <c r="AD28" i="2"/>
  <c r="W37" i="2"/>
  <c r="W32" i="2"/>
  <c r="AM37" i="2"/>
  <c r="AS29" i="2"/>
  <c r="AM32" i="2"/>
  <c r="AQ37" i="2"/>
  <c r="AQ32" i="2"/>
  <c r="BE37" i="2"/>
  <c r="BE32" i="2"/>
  <c r="BF29" i="2"/>
  <c r="BF32" i="2" s="1"/>
  <c r="CB29" i="2"/>
  <c r="CD29" i="2" s="1"/>
  <c r="CE29" i="2" s="1"/>
  <c r="AU31" i="2"/>
  <c r="AV31" i="2" s="1"/>
  <c r="J75" i="2"/>
  <c r="J34" i="2"/>
  <c r="C36" i="2"/>
  <c r="AM36" i="2"/>
  <c r="AI70" i="2"/>
  <c r="AD49" i="2"/>
  <c r="Z15" i="2"/>
  <c r="CB17" i="2"/>
  <c r="CD17" i="2" s="1"/>
  <c r="CE17" i="2" s="1"/>
  <c r="AF36" i="2"/>
  <c r="AY26" i="2"/>
  <c r="CA37" i="2"/>
  <c r="C37" i="2"/>
  <c r="C32" i="2"/>
  <c r="L29" i="2"/>
  <c r="G37" i="2"/>
  <c r="M29" i="2"/>
  <c r="AF29" i="2" s="1"/>
  <c r="G32" i="2"/>
  <c r="BZ37" i="2"/>
  <c r="BH75" i="2"/>
  <c r="BH34" i="2"/>
  <c r="M11" i="2"/>
  <c r="M12" i="2" s="1"/>
  <c r="M13" i="2" s="1"/>
  <c r="Z71" i="2"/>
  <c r="AB71" i="2" s="1"/>
  <c r="AC71" i="2" s="1"/>
  <c r="Q35" i="2"/>
  <c r="Q36" i="2"/>
  <c r="AJ35" i="2"/>
  <c r="AJ36" i="2"/>
  <c r="CB15" i="2"/>
  <c r="Z17" i="2"/>
  <c r="AS17" i="2"/>
  <c r="AU17" i="2" s="1"/>
  <c r="AV17" i="2" s="1"/>
  <c r="AY18" i="2"/>
  <c r="CL19" i="2"/>
  <c r="CL18" i="2" s="1"/>
  <c r="AE20" i="2"/>
  <c r="N20" i="2"/>
  <c r="O20" i="2" s="1"/>
  <c r="AB20" i="2"/>
  <c r="AC20" i="2" s="1"/>
  <c r="AA35" i="2"/>
  <c r="AR25" i="2"/>
  <c r="AR35" i="2" s="1"/>
  <c r="BO32" i="2"/>
  <c r="BO35" i="2"/>
  <c r="CC35" i="2"/>
  <c r="AE26" i="2"/>
  <c r="AR36" i="2"/>
  <c r="BO36" i="2"/>
  <c r="CC36" i="2"/>
  <c r="CB37" i="2"/>
  <c r="L38" i="2"/>
  <c r="N38" i="2" s="1"/>
  <c r="O38" i="2" s="1"/>
  <c r="AR28" i="2"/>
  <c r="AT38" i="2"/>
  <c r="BG38" i="2"/>
  <c r="BG32" i="2"/>
  <c r="CA38" i="2"/>
  <c r="CD28" i="2"/>
  <c r="CE28" i="2" s="1"/>
  <c r="I34" i="2"/>
  <c r="Y30" i="2"/>
  <c r="AB30" i="2" s="1"/>
  <c r="AC30" i="2" s="1"/>
  <c r="CI30" i="2"/>
  <c r="BP75" i="2"/>
  <c r="BP34" i="2"/>
  <c r="BZ33" i="2"/>
  <c r="BH33" i="2"/>
  <c r="AQ33" i="2"/>
  <c r="AK33" i="2"/>
  <c r="X33" i="2"/>
  <c r="R33" i="2"/>
  <c r="M33" i="2"/>
  <c r="G33" i="2"/>
  <c r="BQ33" i="2"/>
  <c r="AN33" i="2"/>
  <c r="U33" i="2"/>
  <c r="D34" i="2"/>
  <c r="X34" i="2"/>
  <c r="AJ34" i="2"/>
  <c r="W36" i="2"/>
  <c r="BW36" i="2"/>
  <c r="T37" i="2"/>
  <c r="AF37" i="2"/>
  <c r="AN37" i="2"/>
  <c r="C84" i="2"/>
  <c r="C74" i="2"/>
  <c r="C72" i="2"/>
  <c r="CB70" i="2"/>
  <c r="N44" i="2"/>
  <c r="O44" i="2" s="1"/>
  <c r="BK84" i="2"/>
  <c r="BK74" i="2"/>
  <c r="BK76" i="2" s="1"/>
  <c r="BK77" i="2" s="1"/>
  <c r="BK72" i="2"/>
  <c r="N46" i="2"/>
  <c r="O46" i="2" s="1"/>
  <c r="AE46" i="2"/>
  <c r="AU19" i="2"/>
  <c r="AV19" i="2" s="1"/>
  <c r="AS18" i="2"/>
  <c r="AU18" i="2" s="1"/>
  <c r="AV18" i="2" s="1"/>
  <c r="Y35" i="2"/>
  <c r="K37" i="2"/>
  <c r="AD27" i="2"/>
  <c r="Y38" i="2"/>
  <c r="AB28" i="2"/>
  <c r="AC28" i="2" s="1"/>
  <c r="AP37" i="2"/>
  <c r="AD30" i="2"/>
  <c r="AW30" i="2" s="1"/>
  <c r="CF30" i="2" s="1"/>
  <c r="AP34" i="2"/>
  <c r="AJ37" i="2"/>
  <c r="CD47" i="2"/>
  <c r="CE47" i="2" s="1"/>
  <c r="K71" i="2"/>
  <c r="AD71" i="2" s="1"/>
  <c r="AA71" i="2"/>
  <c r="I35" i="2"/>
  <c r="I36" i="2"/>
  <c r="L17" i="2"/>
  <c r="AD19" i="2"/>
  <c r="CD19" i="2"/>
  <c r="CE19" i="2" s="1"/>
  <c r="M35" i="2"/>
  <c r="AF25" i="2"/>
  <c r="CD25" i="2"/>
  <c r="CE25" i="2" s="1"/>
  <c r="M36" i="2"/>
  <c r="AD26" i="2"/>
  <c r="CA36" i="2"/>
  <c r="AB27" i="2"/>
  <c r="AC27" i="2" s="1"/>
  <c r="Y37" i="2"/>
  <c r="CC37" i="2"/>
  <c r="CB38" i="2"/>
  <c r="CD38" i="2" s="1"/>
  <c r="CE38" i="2" s="1"/>
  <c r="F37" i="2"/>
  <c r="J37" i="2"/>
  <c r="Q75" i="2"/>
  <c r="Q34" i="2"/>
  <c r="U75" i="2"/>
  <c r="U34" i="2"/>
  <c r="AK75" i="2"/>
  <c r="AK34" i="2"/>
  <c r="BW32" i="2"/>
  <c r="BW37" i="2"/>
  <c r="BX29" i="2"/>
  <c r="BX32" i="2" s="1"/>
  <c r="N31" i="2"/>
  <c r="O31" i="2" s="1"/>
  <c r="AE31" i="2"/>
  <c r="F34" i="2"/>
  <c r="Y34" i="2"/>
  <c r="AD33" i="2"/>
  <c r="AW33" i="2" s="1"/>
  <c r="CF33" i="2" s="1"/>
  <c r="CO33" i="2" s="1"/>
  <c r="CP33" i="2" s="1"/>
  <c r="N33" i="2"/>
  <c r="O33" i="2" s="1"/>
  <c r="AU33" i="2"/>
  <c r="AV33" i="2" s="1"/>
  <c r="AP35" i="2"/>
  <c r="BN36" i="2"/>
  <c r="CL43" i="2"/>
  <c r="AE47" i="2"/>
  <c r="N47" i="2"/>
  <c r="O47" i="2" s="1"/>
  <c r="L50" i="2"/>
  <c r="N50" i="2" s="1"/>
  <c r="O50" i="2" s="1"/>
  <c r="N49" i="2"/>
  <c r="O49" i="2" s="1"/>
  <c r="AE49" i="2"/>
  <c r="AS50" i="2"/>
  <c r="AU50" i="2" s="1"/>
  <c r="AV50" i="2" s="1"/>
  <c r="N68" i="2"/>
  <c r="O68" i="2" s="1"/>
  <c r="AE68" i="2"/>
  <c r="N25" i="2"/>
  <c r="O25" i="2" s="1"/>
  <c r="AU26" i="2"/>
  <c r="AV26" i="2" s="1"/>
  <c r="BX37" i="2"/>
  <c r="CD27" i="2"/>
  <c r="CE27" i="2" s="1"/>
  <c r="BQ32" i="2"/>
  <c r="CC32" i="2" s="1"/>
  <c r="CC34" i="2" s="1"/>
  <c r="I37" i="2"/>
  <c r="M37" i="2"/>
  <c r="Q37" i="2"/>
  <c r="U37" i="2"/>
  <c r="AK37" i="2"/>
  <c r="E70" i="2"/>
  <c r="K43" i="2"/>
  <c r="AD43" i="2" s="1"/>
  <c r="AW43" i="2" s="1"/>
  <c r="Q84" i="2"/>
  <c r="Q72" i="2"/>
  <c r="Q74" i="2"/>
  <c r="Q76" i="2" s="1"/>
  <c r="Z70" i="2"/>
  <c r="W84" i="2"/>
  <c r="W74" i="2"/>
  <c r="W72" i="2"/>
  <c r="AJ70" i="2"/>
  <c r="AP70" i="2"/>
  <c r="AP75" i="2" s="1"/>
  <c r="BE84" i="2"/>
  <c r="BE74" i="2"/>
  <c r="BE72" i="2"/>
  <c r="BN84" i="2"/>
  <c r="BN72" i="2"/>
  <c r="BN74" i="2"/>
  <c r="BW84" i="2"/>
  <c r="BW72" i="2"/>
  <c r="BW74" i="2"/>
  <c r="AU44" i="2"/>
  <c r="AV44" i="2" s="1"/>
  <c r="N45" i="2"/>
  <c r="O45" i="2" s="1"/>
  <c r="AE45" i="2"/>
  <c r="AF46" i="2"/>
  <c r="AY46" i="2" s="1"/>
  <c r="CL46" i="2" s="1"/>
  <c r="AU48" i="2"/>
  <c r="AV48" i="2" s="1"/>
  <c r="CD50" i="2"/>
  <c r="CE50" i="2" s="1"/>
  <c r="CD49" i="2"/>
  <c r="CE49" i="2" s="1"/>
  <c r="B55" i="2"/>
  <c r="K51" i="2"/>
  <c r="AE51" i="2"/>
  <c r="J84" i="2"/>
  <c r="J74" i="2"/>
  <c r="J76" i="2" s="1"/>
  <c r="J72" i="2"/>
  <c r="R70" i="2"/>
  <c r="R75" i="2" s="1"/>
  <c r="AA75" i="2" s="1"/>
  <c r="AA51" i="2"/>
  <c r="CD51" i="2"/>
  <c r="CE51" i="2" s="1"/>
  <c r="AU52" i="2"/>
  <c r="AV52" i="2" s="1"/>
  <c r="BB55" i="2"/>
  <c r="CA55" i="2" s="1"/>
  <c r="AE59" i="2"/>
  <c r="AW63" i="2"/>
  <c r="CF63" i="2" s="1"/>
  <c r="AE65" i="2"/>
  <c r="AX65" i="2" s="1"/>
  <c r="M38" i="2"/>
  <c r="AA38" i="2"/>
  <c r="CC38" i="2"/>
  <c r="T75" i="2"/>
  <c r="BZ32" i="2"/>
  <c r="S70" i="2"/>
  <c r="AS70" i="2"/>
  <c r="AB44" i="2"/>
  <c r="AC44" i="2" s="1"/>
  <c r="CF46" i="2"/>
  <c r="AD48" i="2"/>
  <c r="AW48" i="2" s="1"/>
  <c r="CF48" i="2" s="1"/>
  <c r="AF50" i="2"/>
  <c r="AY49" i="2"/>
  <c r="AB49" i="2"/>
  <c r="AC49" i="2" s="1"/>
  <c r="Z50" i="2"/>
  <c r="AB50" i="2" s="1"/>
  <c r="AC50" i="2" s="1"/>
  <c r="G84" i="2"/>
  <c r="G74" i="2"/>
  <c r="G72" i="2"/>
  <c r="AL55" i="2"/>
  <c r="AR51" i="2"/>
  <c r="AU51" i="2" s="1"/>
  <c r="AV51" i="2" s="1"/>
  <c r="BH70" i="2"/>
  <c r="CC51" i="2"/>
  <c r="CC70" i="2" s="1"/>
  <c r="AD52" i="2"/>
  <c r="AW52" i="2" s="1"/>
  <c r="CF52" i="2" s="1"/>
  <c r="N53" i="2"/>
  <c r="O53" i="2" s="1"/>
  <c r="AE53" i="2"/>
  <c r="AB53" i="2"/>
  <c r="AC53" i="2" s="1"/>
  <c r="CD69" i="2"/>
  <c r="CE69" i="2" s="1"/>
  <c r="BO37" i="2"/>
  <c r="AF28" i="2"/>
  <c r="AX28" i="2"/>
  <c r="Z29" i="2"/>
  <c r="AB29" i="2" s="1"/>
  <c r="AC29" i="2" s="1"/>
  <c r="AT29" i="2"/>
  <c r="AT37" i="2" s="1"/>
  <c r="M32" i="2"/>
  <c r="AS32" i="2"/>
  <c r="B84" i="2"/>
  <c r="B74" i="2"/>
  <c r="B76" i="2" s="1"/>
  <c r="B77" i="2" s="1"/>
  <c r="B72" i="2"/>
  <c r="H84" i="2"/>
  <c r="H72" i="2"/>
  <c r="H74" i="2"/>
  <c r="H76" i="2" s="1"/>
  <c r="H77" i="2" s="1"/>
  <c r="T70" i="2"/>
  <c r="AM70" i="2"/>
  <c r="BG70" i="2"/>
  <c r="BP70" i="2"/>
  <c r="BY70" i="2"/>
  <c r="AF44" i="2"/>
  <c r="AY44" i="2" s="1"/>
  <c r="CL44" i="2" s="1"/>
  <c r="AB46" i="2"/>
  <c r="AC46" i="2" s="1"/>
  <c r="AU46" i="2"/>
  <c r="AV46" i="2" s="1"/>
  <c r="CD46" i="2"/>
  <c r="CE46" i="2" s="1"/>
  <c r="AD47" i="2"/>
  <c r="AW47" i="2" s="1"/>
  <c r="CF47" i="2" s="1"/>
  <c r="AX48" i="2"/>
  <c r="AB48" i="2"/>
  <c r="AC48" i="2" s="1"/>
  <c r="AG48" i="2"/>
  <c r="AH48" i="2" s="1"/>
  <c r="CD48" i="2"/>
  <c r="CE48" i="2" s="1"/>
  <c r="Y51" i="2"/>
  <c r="AB51" i="2" s="1"/>
  <c r="AC51" i="2" s="1"/>
  <c r="AR55" i="2"/>
  <c r="BQ84" i="2"/>
  <c r="BQ74" i="2"/>
  <c r="BQ72" i="2"/>
  <c r="AX52" i="2"/>
  <c r="AB52" i="2"/>
  <c r="AC52" i="2" s="1"/>
  <c r="AG52" i="2"/>
  <c r="AH52" i="2" s="1"/>
  <c r="CD52" i="2"/>
  <c r="CE52" i="2" s="1"/>
  <c r="CD54" i="2"/>
  <c r="CE54" i="2" s="1"/>
  <c r="AE55" i="2"/>
  <c r="I70" i="2"/>
  <c r="AL70" i="2"/>
  <c r="AR43" i="2"/>
  <c r="BF70" i="2"/>
  <c r="BO70" i="2"/>
  <c r="BX70" i="2"/>
  <c r="S55" i="2"/>
  <c r="AY55" i="2"/>
  <c r="CL55" i="2" s="1"/>
  <c r="CD55" i="2"/>
  <c r="CE55" i="2" s="1"/>
  <c r="AE56" i="2"/>
  <c r="CD56" i="2"/>
  <c r="CE56" i="2" s="1"/>
  <c r="N57" i="2"/>
  <c r="O57" i="2" s="1"/>
  <c r="AU57" i="2"/>
  <c r="AV57" i="2" s="1"/>
  <c r="CF59" i="2"/>
  <c r="Z61" i="2"/>
  <c r="AB61" i="2" s="1"/>
  <c r="AC61" i="2" s="1"/>
  <c r="AT61" i="2"/>
  <c r="AY61" i="2" s="1"/>
  <c r="CL61" i="2" s="1"/>
  <c r="AB63" i="2"/>
  <c r="AC63" i="2" s="1"/>
  <c r="AU63" i="2"/>
  <c r="AV63" i="2" s="1"/>
  <c r="CD63" i="2"/>
  <c r="CE63" i="2" s="1"/>
  <c r="AE64" i="2"/>
  <c r="AX64" i="2" s="1"/>
  <c r="CI64" i="2" s="1"/>
  <c r="CB65" i="2"/>
  <c r="AY66" i="2"/>
  <c r="CL66" i="2" s="1"/>
  <c r="N67" i="2"/>
  <c r="O67" i="2" s="1"/>
  <c r="AE67" i="2"/>
  <c r="AF68" i="2"/>
  <c r="AY68" i="2" s="1"/>
  <c r="CL68" i="2" s="1"/>
  <c r="D84" i="2"/>
  <c r="D72" i="2"/>
  <c r="M70" i="2"/>
  <c r="D74" i="2"/>
  <c r="D76" i="2" s="1"/>
  <c r="X84" i="2"/>
  <c r="X72" i="2"/>
  <c r="X74" i="2"/>
  <c r="X76" i="2" s="1"/>
  <c r="AN84" i="2"/>
  <c r="AN72" i="2"/>
  <c r="AN74" i="2"/>
  <c r="AN76" i="2" s="1"/>
  <c r="BZ84" i="2"/>
  <c r="BZ72" i="2"/>
  <c r="BZ74" i="2"/>
  <c r="P55" i="2"/>
  <c r="Y55" i="2" s="1"/>
  <c r="AB55" i="2" s="1"/>
  <c r="AC55" i="2" s="1"/>
  <c r="AU55" i="2"/>
  <c r="AV55" i="2" s="1"/>
  <c r="AD57" i="2"/>
  <c r="AW57" i="2" s="1"/>
  <c r="CF57" i="2" s="1"/>
  <c r="CO57" i="2" s="1"/>
  <c r="CP57" i="2" s="1"/>
  <c r="N58" i="2"/>
  <c r="O58" i="2" s="1"/>
  <c r="AE58" i="2"/>
  <c r="AB58" i="2"/>
  <c r="AC58" i="2" s="1"/>
  <c r="CD59" i="2"/>
  <c r="CE59" i="2" s="1"/>
  <c r="AD61" i="2"/>
  <c r="AW61" i="2" s="1"/>
  <c r="CF61" i="2" s="1"/>
  <c r="AE61" i="2"/>
  <c r="N63" i="2"/>
  <c r="O63" i="2" s="1"/>
  <c r="CI66" i="2"/>
  <c r="CF68" i="2"/>
  <c r="AE69" i="2"/>
  <c r="N69" i="2"/>
  <c r="O69" i="2" s="1"/>
  <c r="H79" i="2"/>
  <c r="H80" i="2" s="1"/>
  <c r="F70" i="2"/>
  <c r="L43" i="2"/>
  <c r="P70" i="2"/>
  <c r="V70" i="2"/>
  <c r="AO70" i="2"/>
  <c r="AT70" i="2"/>
  <c r="BB70" i="2"/>
  <c r="BT70" i="2"/>
  <c r="CA43" i="2"/>
  <c r="CA70" i="2" s="1"/>
  <c r="CK70" i="2"/>
  <c r="E55" i="2"/>
  <c r="M51" i="2"/>
  <c r="AF51" i="2" s="1"/>
  <c r="AY51" i="2" s="1"/>
  <c r="CL51" i="2" s="1"/>
  <c r="U84" i="2"/>
  <c r="U72" i="2"/>
  <c r="U74" i="2"/>
  <c r="U76" i="2" s="1"/>
  <c r="AK84" i="2"/>
  <c r="AT84" i="2" s="1"/>
  <c r="AK72" i="2"/>
  <c r="AK74" i="2"/>
  <c r="AK76" i="2" s="1"/>
  <c r="AY56" i="2"/>
  <c r="CL56" i="2" s="1"/>
  <c r="AB57" i="2"/>
  <c r="AC57" i="2" s="1"/>
  <c r="CD57" i="2"/>
  <c r="CE57" i="2" s="1"/>
  <c r="AE60" i="2"/>
  <c r="N60" i="2"/>
  <c r="O60" i="2" s="1"/>
  <c r="CD61" i="2"/>
  <c r="CE61" i="2" s="1"/>
  <c r="N62" i="2"/>
  <c r="O62" i="2" s="1"/>
  <c r="AE62" i="2"/>
  <c r="AF63" i="2"/>
  <c r="AY63" i="2" s="1"/>
  <c r="CL63" i="2" s="1"/>
  <c r="AE63" i="2"/>
  <c r="AB68" i="2"/>
  <c r="AC68" i="2" s="1"/>
  <c r="AU68" i="2"/>
  <c r="AV68" i="2" s="1"/>
  <c r="CD68" i="2"/>
  <c r="CE68" i="2" s="1"/>
  <c r="AG73" i="2"/>
  <c r="AH73" i="2" s="1"/>
  <c r="AX73" i="2"/>
  <c r="AU73" i="2"/>
  <c r="AV73" i="2" s="1"/>
  <c r="CD73" i="2"/>
  <c r="CE73" i="2" s="1"/>
  <c r="N73" i="2"/>
  <c r="O73" i="2" s="1"/>
  <c r="AF73" i="2"/>
  <c r="AY73" i="2" s="1"/>
  <c r="CL73" i="2" s="1"/>
  <c r="AB73" i="2"/>
  <c r="AC73" i="2" s="1"/>
  <c r="AR78" i="2"/>
  <c r="AU81" i="2"/>
  <c r="AB78" i="2"/>
  <c r="AC78" i="2" s="1"/>
  <c r="BK79" i="2"/>
  <c r="BK80" i="2" s="1"/>
  <c r="AB81" i="2"/>
  <c r="AE83" i="2"/>
  <c r="B79" i="2"/>
  <c r="B80" i="2" s="1"/>
  <c r="AX78" i="2"/>
  <c r="AD81" i="2"/>
  <c r="AW81" i="2" s="1"/>
  <c r="CF81" i="2" s="1"/>
  <c r="AF78" i="2"/>
  <c r="AU78" i="2"/>
  <c r="AV78" i="2" s="1"/>
  <c r="CD78" i="2"/>
  <c r="CE78" i="2" s="1"/>
  <c r="L81" i="2"/>
  <c r="AR81" i="2"/>
  <c r="CB81" i="2"/>
  <c r="CD81" i="2" s="1"/>
  <c r="CB82" i="2"/>
  <c r="K78" i="2"/>
  <c r="AW42" i="3" l="1"/>
  <c r="BV42" i="3" s="1"/>
  <c r="AG42" i="3"/>
  <c r="AH42" i="3" s="1"/>
  <c r="BX63" i="3"/>
  <c r="AX47" i="3"/>
  <c r="AG47" i="3"/>
  <c r="AH47" i="3" s="1"/>
  <c r="AQ69" i="3"/>
  <c r="AQ70" i="3" s="1"/>
  <c r="AQ67" i="3"/>
  <c r="C74" i="3"/>
  <c r="C61" i="3"/>
  <c r="C63" i="3"/>
  <c r="L59" i="3"/>
  <c r="BF65" i="3"/>
  <c r="BS63" i="3"/>
  <c r="AU25" i="3"/>
  <c r="AV25" i="3" s="1"/>
  <c r="AF21" i="3"/>
  <c r="M23" i="3"/>
  <c r="AE40" i="3"/>
  <c r="N40" i="3"/>
  <c r="O40" i="3" s="1"/>
  <c r="B74" i="3"/>
  <c r="B61" i="3"/>
  <c r="K59" i="3"/>
  <c r="B63" i="3"/>
  <c r="AW22" i="3"/>
  <c r="AG22" i="3"/>
  <c r="AH22" i="3" s="1"/>
  <c r="N9" i="3"/>
  <c r="O9" i="3" s="1"/>
  <c r="AE9" i="3"/>
  <c r="BC74" i="3"/>
  <c r="BC63" i="3"/>
  <c r="BC61" i="3"/>
  <c r="BR59" i="3"/>
  <c r="N12" i="3"/>
  <c r="O12" i="3" s="1"/>
  <c r="AE12" i="3"/>
  <c r="AF24" i="3"/>
  <c r="AY17" i="3"/>
  <c r="AX60" i="3"/>
  <c r="AG60" i="3"/>
  <c r="AH60" i="3" s="1"/>
  <c r="AZ73" i="3"/>
  <c r="BW73" i="3"/>
  <c r="CA73" i="3" s="1"/>
  <c r="CB73" i="3" s="1"/>
  <c r="AG71" i="3"/>
  <c r="AH71" i="3" s="1"/>
  <c r="AX62" i="3"/>
  <c r="AG62" i="3"/>
  <c r="AH62" i="3" s="1"/>
  <c r="AX52" i="3"/>
  <c r="BW52" i="3" s="1"/>
  <c r="AX45" i="3"/>
  <c r="AG45" i="3"/>
  <c r="AH45" i="3" s="1"/>
  <c r="BP67" i="3"/>
  <c r="BP69" i="3"/>
  <c r="BP70" i="3" s="1"/>
  <c r="X74" i="3"/>
  <c r="X63" i="3"/>
  <c r="X61" i="3"/>
  <c r="BO63" i="3"/>
  <c r="BO65" i="3" s="1"/>
  <c r="BO61" i="3"/>
  <c r="AM74" i="3"/>
  <c r="AM61" i="3"/>
  <c r="AM63" i="3"/>
  <c r="AM65" i="3" s="1"/>
  <c r="BK65" i="3"/>
  <c r="G65" i="3"/>
  <c r="BD63" i="3"/>
  <c r="BD61" i="3"/>
  <c r="AG58" i="3"/>
  <c r="AH58" i="3" s="1"/>
  <c r="AX58" i="3"/>
  <c r="AJ74" i="3"/>
  <c r="AJ63" i="3"/>
  <c r="AJ61" i="3"/>
  <c r="AS59" i="3"/>
  <c r="AG46" i="3"/>
  <c r="AH46" i="3" s="1"/>
  <c r="AX46" i="3"/>
  <c r="AB42" i="3"/>
  <c r="AC42" i="3" s="1"/>
  <c r="BN65" i="3"/>
  <c r="BN64" i="3"/>
  <c r="BN23" i="3"/>
  <c r="AX34" i="3"/>
  <c r="AG34" i="3"/>
  <c r="AH34" i="3" s="1"/>
  <c r="Q74" i="3"/>
  <c r="Q63" i="3"/>
  <c r="Q61" i="3"/>
  <c r="Z59" i="3"/>
  <c r="N49" i="3"/>
  <c r="O49" i="3" s="1"/>
  <c r="BY63" i="3"/>
  <c r="BB74" i="3"/>
  <c r="BQ59" i="3"/>
  <c r="BQ61" i="3" s="1"/>
  <c r="BB61" i="3"/>
  <c r="BB63" i="3"/>
  <c r="V74" i="3"/>
  <c r="V61" i="3"/>
  <c r="V63" i="3"/>
  <c r="V65" i="3" s="1"/>
  <c r="H67" i="3"/>
  <c r="H69" i="3"/>
  <c r="H70" i="3" s="1"/>
  <c r="X64" i="3"/>
  <c r="AA64" i="3" s="1"/>
  <c r="BW55" i="3"/>
  <c r="CA55" i="3" s="1"/>
  <c r="CB55" i="3" s="1"/>
  <c r="AZ55" i="3"/>
  <c r="BA55" i="3" s="1"/>
  <c r="K23" i="3"/>
  <c r="L23" i="3"/>
  <c r="N21" i="3"/>
  <c r="O21" i="3" s="1"/>
  <c r="AE21" i="3"/>
  <c r="AB27" i="3"/>
  <c r="AC27" i="3" s="1"/>
  <c r="AR23" i="3"/>
  <c r="AG36" i="3"/>
  <c r="AH36" i="3" s="1"/>
  <c r="AX36" i="3"/>
  <c r="L27" i="3"/>
  <c r="N27" i="3" s="1"/>
  <c r="O27" i="3" s="1"/>
  <c r="AR25" i="3"/>
  <c r="AU18" i="3"/>
  <c r="AV18" i="3" s="1"/>
  <c r="BW17" i="3"/>
  <c r="AX11" i="3"/>
  <c r="AG11" i="3"/>
  <c r="AH11" i="3" s="1"/>
  <c r="Z24" i="3"/>
  <c r="AB24" i="3" s="1"/>
  <c r="AC24" i="3" s="1"/>
  <c r="AB10" i="3"/>
  <c r="AC10" i="3" s="1"/>
  <c r="F74" i="3"/>
  <c r="F61" i="3"/>
  <c r="F63" i="3"/>
  <c r="F65" i="3" s="1"/>
  <c r="Y27" i="3"/>
  <c r="Y23" i="3"/>
  <c r="AY25" i="3"/>
  <c r="BZ18" i="3"/>
  <c r="BZ25" i="3" s="1"/>
  <c r="AD27" i="3"/>
  <c r="N60" i="3"/>
  <c r="O60" i="3" s="1"/>
  <c r="AN74" i="3"/>
  <c r="AN63" i="3"/>
  <c r="AN61" i="3"/>
  <c r="AG50" i="3"/>
  <c r="AH50" i="3" s="1"/>
  <c r="AX50" i="3"/>
  <c r="AP74" i="3"/>
  <c r="AP61" i="3"/>
  <c r="AP63" i="3"/>
  <c r="AP65" i="3" s="1"/>
  <c r="AX41" i="3"/>
  <c r="AG41" i="3"/>
  <c r="AH41" i="3" s="1"/>
  <c r="AS23" i="3"/>
  <c r="AU23" i="3" s="1"/>
  <c r="AV23" i="3" s="1"/>
  <c r="AU21" i="3"/>
  <c r="AV21" i="3" s="1"/>
  <c r="AI74" i="3"/>
  <c r="AI63" i="3"/>
  <c r="AI61" i="3"/>
  <c r="AR59" i="3"/>
  <c r="AR61" i="3" s="1"/>
  <c r="AS24" i="3"/>
  <c r="AU24" i="3" s="1"/>
  <c r="AV24" i="3" s="1"/>
  <c r="AZ71" i="3"/>
  <c r="BW71" i="3"/>
  <c r="CA71" i="3" s="1"/>
  <c r="CB71" i="3" s="1"/>
  <c r="R65" i="3"/>
  <c r="AA63" i="3"/>
  <c r="AX56" i="3"/>
  <c r="AG56" i="3"/>
  <c r="AH56" i="3" s="1"/>
  <c r="BW48" i="3"/>
  <c r="CA48" i="3" s="1"/>
  <c r="CB48" i="3" s="1"/>
  <c r="AZ48" i="3"/>
  <c r="BA48" i="3" s="1"/>
  <c r="AE44" i="3"/>
  <c r="N44" i="3"/>
  <c r="O44" i="3" s="1"/>
  <c r="BJ63" i="3"/>
  <c r="BJ61" i="3"/>
  <c r="AX57" i="3"/>
  <c r="AG57" i="3"/>
  <c r="AH57" i="3" s="1"/>
  <c r="AL74" i="3"/>
  <c r="AL61" i="3"/>
  <c r="AL63" i="3"/>
  <c r="AL65" i="3" s="1"/>
  <c r="AX51" i="3"/>
  <c r="AG51" i="3"/>
  <c r="AH51" i="3" s="1"/>
  <c r="AX43" i="3"/>
  <c r="AG43" i="3"/>
  <c r="AH43" i="3" s="1"/>
  <c r="BS74" i="3"/>
  <c r="AA74" i="3"/>
  <c r="K44" i="3"/>
  <c r="AD44" i="3" s="1"/>
  <c r="AW44" i="3" s="1"/>
  <c r="W74" i="3"/>
  <c r="W61" i="3"/>
  <c r="W63" i="3"/>
  <c r="W65" i="3" s="1"/>
  <c r="BJ64" i="3"/>
  <c r="Z23" i="3"/>
  <c r="AB21" i="3"/>
  <c r="AC21" i="3" s="1"/>
  <c r="AX37" i="3"/>
  <c r="AG37" i="3"/>
  <c r="AH37" i="3" s="1"/>
  <c r="I63" i="3"/>
  <c r="I65" i="3" s="1"/>
  <c r="I61" i="3"/>
  <c r="I74" i="3"/>
  <c r="BV60" i="3"/>
  <c r="AE49" i="3"/>
  <c r="BW42" i="3"/>
  <c r="CA42" i="3" s="1"/>
  <c r="CB42" i="3" s="1"/>
  <c r="AZ42" i="3"/>
  <c r="BA42" i="3" s="1"/>
  <c r="AX39" i="3"/>
  <c r="BW38" i="3"/>
  <c r="AO63" i="3"/>
  <c r="AO65" i="3" s="1"/>
  <c r="AO74" i="3"/>
  <c r="AO61" i="3"/>
  <c r="BD64" i="3"/>
  <c r="BD23" i="3"/>
  <c r="AW21" i="3"/>
  <c r="AD23" i="3"/>
  <c r="AW18" i="3"/>
  <c r="AD25" i="3"/>
  <c r="AG18" i="3"/>
  <c r="AH18" i="3" s="1"/>
  <c r="U65" i="3"/>
  <c r="AX8" i="3"/>
  <c r="AG8" i="3"/>
  <c r="AH8" i="3" s="1"/>
  <c r="BI63" i="3"/>
  <c r="BI65" i="3" s="1"/>
  <c r="BI61" i="3"/>
  <c r="AE26" i="3"/>
  <c r="AX19" i="3"/>
  <c r="AG19" i="3"/>
  <c r="AH19" i="3" s="1"/>
  <c r="BG63" i="3"/>
  <c r="BG65" i="3" s="1"/>
  <c r="BG74" i="3"/>
  <c r="BG61" i="3"/>
  <c r="BC64" i="3"/>
  <c r="N10" i="3"/>
  <c r="O10" i="3" s="1"/>
  <c r="AE10" i="3"/>
  <c r="N32" i="3"/>
  <c r="O32" i="3" s="1"/>
  <c r="AE32" i="3"/>
  <c r="BI64" i="3"/>
  <c r="BI23" i="3"/>
  <c r="BV20" i="3"/>
  <c r="BV27" i="3" s="1"/>
  <c r="AW27" i="3"/>
  <c r="AZ68" i="3"/>
  <c r="BA68" i="3" s="1"/>
  <c r="BW68" i="3"/>
  <c r="CA68" i="3" s="1"/>
  <c r="CB68" i="3" s="1"/>
  <c r="BT72" i="3"/>
  <c r="BU72" i="3" s="1"/>
  <c r="BW72" i="3"/>
  <c r="CA72" i="3" s="1"/>
  <c r="CB72" i="3" s="1"/>
  <c r="D74" i="3"/>
  <c r="M74" i="3" s="1"/>
  <c r="AF74" i="3" s="1"/>
  <c r="D63" i="3"/>
  <c r="D61" i="3"/>
  <c r="M59" i="3"/>
  <c r="BE63" i="3"/>
  <c r="BE65" i="3" s="1"/>
  <c r="BE61" i="3"/>
  <c r="T74" i="3"/>
  <c r="T63" i="3"/>
  <c r="T65" i="3" s="1"/>
  <c r="T61" i="3"/>
  <c r="S74" i="3"/>
  <c r="S61" i="3"/>
  <c r="S63" i="3"/>
  <c r="S65" i="3" s="1"/>
  <c r="BQ44" i="3"/>
  <c r="BT44" i="3" s="1"/>
  <c r="BU44" i="3" s="1"/>
  <c r="J69" i="3"/>
  <c r="J70" i="3" s="1"/>
  <c r="J67" i="3"/>
  <c r="BM63" i="3"/>
  <c r="BM74" i="3"/>
  <c r="BM61" i="3"/>
  <c r="AX33" i="3"/>
  <c r="AG33" i="3"/>
  <c r="AH33" i="3" s="1"/>
  <c r="AK74" i="3"/>
  <c r="AT74" i="3" s="1"/>
  <c r="AK61" i="3"/>
  <c r="AT59" i="3"/>
  <c r="AT61" i="3" s="1"/>
  <c r="AK63" i="3"/>
  <c r="AD39" i="3"/>
  <c r="AW38" i="3"/>
  <c r="AZ38" i="3" s="1"/>
  <c r="BA38" i="3" s="1"/>
  <c r="BH74" i="3"/>
  <c r="BH63" i="3"/>
  <c r="BH65" i="3" s="1"/>
  <c r="BH61" i="3"/>
  <c r="AS27" i="3"/>
  <c r="AU27" i="3" s="1"/>
  <c r="AV27" i="3" s="1"/>
  <c r="BM64" i="3"/>
  <c r="Z64" i="3"/>
  <c r="AB64" i="3" s="1"/>
  <c r="AC64" i="3" s="1"/>
  <c r="AS26" i="3"/>
  <c r="AU26" i="3" s="1"/>
  <c r="AV26" i="3" s="1"/>
  <c r="AE39" i="3"/>
  <c r="AG35" i="3"/>
  <c r="AH35" i="3" s="1"/>
  <c r="AX35" i="3"/>
  <c r="BL74" i="3"/>
  <c r="BL63" i="3"/>
  <c r="BL65" i="3" s="1"/>
  <c r="BL61" i="3"/>
  <c r="P74" i="3"/>
  <c r="Y74" i="3" s="1"/>
  <c r="P63" i="3"/>
  <c r="P61" i="3"/>
  <c r="Y59" i="3"/>
  <c r="Y61" i="3" s="1"/>
  <c r="AD32" i="3"/>
  <c r="AW32" i="3" s="1"/>
  <c r="BV32" i="3" s="1"/>
  <c r="AN64" i="3"/>
  <c r="AT64" i="3" s="1"/>
  <c r="D64" i="3"/>
  <c r="M64" i="3" s="1"/>
  <c r="AF64" i="3" s="1"/>
  <c r="C64" i="3"/>
  <c r="L64" i="3" s="1"/>
  <c r="L24" i="3"/>
  <c r="N24" i="3" s="1"/>
  <c r="O24" i="3" s="1"/>
  <c r="BR23" i="3"/>
  <c r="BT23" i="3" s="1"/>
  <c r="BU23" i="3" s="1"/>
  <c r="BT21" i="3"/>
  <c r="BU21" i="3" s="1"/>
  <c r="AE27" i="3"/>
  <c r="AG27" i="3" s="1"/>
  <c r="AH27" i="3" s="1"/>
  <c r="AG20" i="3"/>
  <c r="AH20" i="3" s="1"/>
  <c r="AX20" i="3"/>
  <c r="N26" i="3"/>
  <c r="O26" i="3" s="1"/>
  <c r="BT60" i="3"/>
  <c r="BU60" i="3" s="1"/>
  <c r="AD26" i="3"/>
  <c r="AW19" i="3"/>
  <c r="Z25" i="3"/>
  <c r="AB25" i="3" s="1"/>
  <c r="AC25" i="3" s="1"/>
  <c r="E74" i="3"/>
  <c r="E63" i="3"/>
  <c r="E65" i="3" s="1"/>
  <c r="E61" i="3"/>
  <c r="AM64" i="3"/>
  <c r="AS64" i="3" s="1"/>
  <c r="AU64" i="3" s="1"/>
  <c r="AV64" i="3" s="1"/>
  <c r="BR24" i="3"/>
  <c r="BT24" i="3" s="1"/>
  <c r="BU24" i="3" s="1"/>
  <c r="AD24" i="3"/>
  <c r="AW17" i="3"/>
  <c r="BF75" i="2"/>
  <c r="BF34" i="2"/>
  <c r="BX75" i="2"/>
  <c r="BX34" i="2"/>
  <c r="CC74" i="2"/>
  <c r="CC72" i="2"/>
  <c r="AG62" i="2"/>
  <c r="AH62" i="2" s="1"/>
  <c r="AX62" i="2"/>
  <c r="V84" i="2"/>
  <c r="V74" i="2"/>
  <c r="V76" i="2" s="1"/>
  <c r="V72" i="2"/>
  <c r="AL84" i="2"/>
  <c r="AL74" i="2"/>
  <c r="AL76" i="2" s="1"/>
  <c r="AL72" i="2"/>
  <c r="CI48" i="2"/>
  <c r="CO48" i="2" s="1"/>
  <c r="CP48" i="2" s="1"/>
  <c r="AZ48" i="2"/>
  <c r="BA48" i="2" s="1"/>
  <c r="N51" i="2"/>
  <c r="O51" i="2" s="1"/>
  <c r="AD51" i="2"/>
  <c r="AW51" i="2" s="1"/>
  <c r="CF51" i="2" s="1"/>
  <c r="AJ84" i="2"/>
  <c r="AS84" i="2" s="1"/>
  <c r="AJ72" i="2"/>
  <c r="AJ74" i="2"/>
  <c r="AG31" i="2"/>
  <c r="AH31" i="2" s="1"/>
  <c r="AX31" i="2"/>
  <c r="AW27" i="2"/>
  <c r="AG27" i="2"/>
  <c r="AH27" i="2" s="1"/>
  <c r="AG26" i="2"/>
  <c r="AH26" i="2" s="1"/>
  <c r="AX26" i="2"/>
  <c r="Z35" i="2"/>
  <c r="AB35" i="2" s="1"/>
  <c r="AC35" i="2" s="1"/>
  <c r="Z14" i="2"/>
  <c r="AB14" i="2" s="1"/>
  <c r="AC14" i="2" s="1"/>
  <c r="AB15" i="2"/>
  <c r="AC15" i="2" s="1"/>
  <c r="W75" i="2"/>
  <c r="W34" i="2"/>
  <c r="N15" i="2"/>
  <c r="O15" i="2" s="1"/>
  <c r="AE15" i="2"/>
  <c r="L14" i="2"/>
  <c r="N14" i="2" s="1"/>
  <c r="O14" i="2" s="1"/>
  <c r="AG54" i="2"/>
  <c r="AH54" i="2" s="1"/>
  <c r="AX54" i="2"/>
  <c r="BN75" i="2"/>
  <c r="BN34" i="2"/>
  <c r="CA71" i="2"/>
  <c r="CA72" i="2" s="1"/>
  <c r="CA34" i="2"/>
  <c r="AG19" i="2"/>
  <c r="AH19" i="2" s="1"/>
  <c r="AE18" i="2"/>
  <c r="AX19" i="2"/>
  <c r="AF12" i="2"/>
  <c r="AF13" i="2" s="1"/>
  <c r="N11" i="2"/>
  <c r="O11" i="2" s="1"/>
  <c r="L12" i="2"/>
  <c r="CI78" i="2"/>
  <c r="AZ73" i="2"/>
  <c r="BA73" i="2" s="1"/>
  <c r="CI73" i="2"/>
  <c r="CO73" i="2" s="1"/>
  <c r="CP73" i="2" s="1"/>
  <c r="U79" i="2"/>
  <c r="U80" i="2" s="1"/>
  <c r="U77" i="2"/>
  <c r="BB84" i="2"/>
  <c r="BB74" i="2"/>
  <c r="BB76" i="2" s="1"/>
  <c r="BB72" i="2"/>
  <c r="P84" i="2"/>
  <c r="P72" i="2"/>
  <c r="Y70" i="2"/>
  <c r="AB70" i="2" s="1"/>
  <c r="AC70" i="2" s="1"/>
  <c r="P74" i="2"/>
  <c r="P76" i="2" s="1"/>
  <c r="X77" i="2"/>
  <c r="X79" i="2"/>
  <c r="X80" i="2" s="1"/>
  <c r="M72" i="2"/>
  <c r="M74" i="2"/>
  <c r="AG67" i="2"/>
  <c r="AH67" i="2" s="1"/>
  <c r="AX67" i="2"/>
  <c r="BO72" i="2"/>
  <c r="BO74" i="2"/>
  <c r="I72" i="2"/>
  <c r="I74" i="2"/>
  <c r="I76" i="2" s="1"/>
  <c r="I84" i="2"/>
  <c r="AM84" i="2"/>
  <c r="AM74" i="2"/>
  <c r="AM76" i="2" s="1"/>
  <c r="AM72" i="2"/>
  <c r="AU32" i="2"/>
  <c r="AV32" i="2" s="1"/>
  <c r="CI28" i="2"/>
  <c r="S84" i="2"/>
  <c r="S74" i="2"/>
  <c r="S76" i="2" s="1"/>
  <c r="S72" i="2"/>
  <c r="AG59" i="2"/>
  <c r="AH59" i="2" s="1"/>
  <c r="AX59" i="2"/>
  <c r="J79" i="2"/>
  <c r="J80" i="2" s="1"/>
  <c r="J77" i="2"/>
  <c r="K55" i="2"/>
  <c r="BN76" i="2"/>
  <c r="BE76" i="2"/>
  <c r="Q79" i="2"/>
  <c r="Q80" i="2" s="1"/>
  <c r="Q77" i="2"/>
  <c r="E84" i="2"/>
  <c r="K84" i="2" s="1"/>
  <c r="E72" i="2"/>
  <c r="E74" i="2"/>
  <c r="E76" i="2" s="1"/>
  <c r="AG49" i="2"/>
  <c r="AH49" i="2" s="1"/>
  <c r="AE50" i="2"/>
  <c r="AX49" i="2"/>
  <c r="AX47" i="2"/>
  <c r="AG47" i="2"/>
  <c r="AH47" i="2" s="1"/>
  <c r="BW75" i="2"/>
  <c r="BW34" i="2"/>
  <c r="AU25" i="2"/>
  <c r="AV25" i="2" s="1"/>
  <c r="AW19" i="2"/>
  <c r="AD18" i="2"/>
  <c r="AD37" i="2" s="1"/>
  <c r="CD43" i="2"/>
  <c r="CE43" i="2" s="1"/>
  <c r="AA33" i="2"/>
  <c r="CC33" i="2"/>
  <c r="AZ30" i="2"/>
  <c r="BA30" i="2" s="1"/>
  <c r="I75" i="2"/>
  <c r="CD37" i="2"/>
  <c r="CE37" i="2" s="1"/>
  <c r="AX20" i="2"/>
  <c r="AG20" i="2"/>
  <c r="AH20" i="2" s="1"/>
  <c r="AB17" i="2"/>
  <c r="AC17" i="2" s="1"/>
  <c r="Z38" i="2"/>
  <c r="AB38" i="2" s="1"/>
  <c r="AC38" i="2" s="1"/>
  <c r="N29" i="2"/>
  <c r="O29" i="2" s="1"/>
  <c r="L37" i="2"/>
  <c r="N37" i="2" s="1"/>
  <c r="O37" i="2" s="1"/>
  <c r="AE29" i="2"/>
  <c r="CL26" i="2"/>
  <c r="AY36" i="2"/>
  <c r="AD50" i="2"/>
  <c r="AW49" i="2"/>
  <c r="BE75" i="2"/>
  <c r="CB75" i="2" s="1"/>
  <c r="CD75" i="2" s="1"/>
  <c r="CE75" i="2" s="1"/>
  <c r="BE34" i="2"/>
  <c r="CB32" i="2"/>
  <c r="AM75" i="2"/>
  <c r="AM34" i="2"/>
  <c r="AS35" i="2"/>
  <c r="AU35" i="2" s="1"/>
  <c r="AV35" i="2" s="1"/>
  <c r="AD35" i="2"/>
  <c r="AW25" i="2"/>
  <c r="Z37" i="2"/>
  <c r="AB37" i="2" s="1"/>
  <c r="AC37" i="2" s="1"/>
  <c r="AZ25" i="2"/>
  <c r="BA25" i="2" s="1"/>
  <c r="CI25" i="2"/>
  <c r="CL8" i="2"/>
  <c r="AG16" i="2"/>
  <c r="AH16" i="2" s="1"/>
  <c r="AX16" i="2"/>
  <c r="AG9" i="2"/>
  <c r="AH9" i="2" s="1"/>
  <c r="AX9" i="2"/>
  <c r="AE10" i="2"/>
  <c r="Z12" i="2"/>
  <c r="AB11" i="2"/>
  <c r="AC11" i="2" s="1"/>
  <c r="BT84" i="2"/>
  <c r="BT72" i="2"/>
  <c r="BT74" i="2"/>
  <c r="BT76" i="2" s="1"/>
  <c r="BX74" i="2"/>
  <c r="BX76" i="2" s="1"/>
  <c r="BX72" i="2"/>
  <c r="AS74" i="2"/>
  <c r="AW70" i="2"/>
  <c r="CF43" i="2"/>
  <c r="BG75" i="2"/>
  <c r="BG34" i="2"/>
  <c r="AE81" i="2"/>
  <c r="N81" i="2"/>
  <c r="AG63" i="2"/>
  <c r="AH63" i="2" s="1"/>
  <c r="AX63" i="2"/>
  <c r="AG57" i="2"/>
  <c r="AH57" i="2" s="1"/>
  <c r="CK72" i="2"/>
  <c r="CK74" i="2"/>
  <c r="AT74" i="2"/>
  <c r="AT72" i="2"/>
  <c r="AE43" i="2"/>
  <c r="N43" i="2"/>
  <c r="O43" i="2" s="1"/>
  <c r="AX69" i="2"/>
  <c r="AG69" i="2"/>
  <c r="AH69" i="2" s="1"/>
  <c r="AX61" i="2"/>
  <c r="AG61" i="2"/>
  <c r="AH61" i="2" s="1"/>
  <c r="AG58" i="2"/>
  <c r="AH58" i="2" s="1"/>
  <c r="AX58" i="2"/>
  <c r="AN77" i="2"/>
  <c r="AN79" i="2"/>
  <c r="AN80" i="2" s="1"/>
  <c r="BF72" i="2"/>
  <c r="BF74" i="2"/>
  <c r="BF76" i="2" s="1"/>
  <c r="AX55" i="2"/>
  <c r="BY74" i="2"/>
  <c r="BY72" i="2"/>
  <c r="T84" i="2"/>
  <c r="T72" i="2"/>
  <c r="T74" i="2"/>
  <c r="T76" i="2" s="1"/>
  <c r="AF32" i="2"/>
  <c r="M34" i="2"/>
  <c r="AF38" i="2"/>
  <c r="AY28" i="2"/>
  <c r="BZ75" i="2"/>
  <c r="BZ34" i="2"/>
  <c r="AG45" i="2"/>
  <c r="AH45" i="2" s="1"/>
  <c r="AX45" i="2"/>
  <c r="BW76" i="2"/>
  <c r="CB84" i="2"/>
  <c r="W76" i="2"/>
  <c r="AG68" i="2"/>
  <c r="AH68" i="2" s="1"/>
  <c r="AX68" i="2"/>
  <c r="AG30" i="2"/>
  <c r="AH30" i="2" s="1"/>
  <c r="AD36" i="2"/>
  <c r="AW26" i="2"/>
  <c r="AF35" i="2"/>
  <c r="AY25" i="2"/>
  <c r="AE17" i="2"/>
  <c r="N17" i="2"/>
  <c r="O17" i="2" s="1"/>
  <c r="Z36" i="2"/>
  <c r="AB36" i="2" s="1"/>
  <c r="AC36" i="2" s="1"/>
  <c r="CB74" i="2"/>
  <c r="CD70" i="2"/>
  <c r="CE70" i="2" s="1"/>
  <c r="CO30" i="2"/>
  <c r="CP30" i="2" s="1"/>
  <c r="CJ30" i="2"/>
  <c r="L35" i="2"/>
  <c r="N35" i="2" s="1"/>
  <c r="O35" i="2" s="1"/>
  <c r="CB14" i="2"/>
  <c r="CD15" i="2"/>
  <c r="CE15" i="2" s="1"/>
  <c r="CB36" i="2"/>
  <c r="CD36" i="2" s="1"/>
  <c r="CE36" i="2" s="1"/>
  <c r="G75" i="2"/>
  <c r="M75" i="2" s="1"/>
  <c r="AF75" i="2" s="1"/>
  <c r="G34" i="2"/>
  <c r="C75" i="2"/>
  <c r="L75" i="2" s="1"/>
  <c r="C34" i="2"/>
  <c r="L32" i="2"/>
  <c r="AI84" i="2"/>
  <c r="AI74" i="2"/>
  <c r="AI76" i="2" s="1"/>
  <c r="AI72" i="2"/>
  <c r="AU29" i="2"/>
  <c r="AV29" i="2" s="1"/>
  <c r="AS37" i="2"/>
  <c r="AU37" i="2" s="1"/>
  <c r="AV37" i="2" s="1"/>
  <c r="AD38" i="2"/>
  <c r="AW28" i="2"/>
  <c r="AG28" i="2"/>
  <c r="AH28" i="2" s="1"/>
  <c r="AF71" i="2"/>
  <c r="AZ44" i="2"/>
  <c r="BA44" i="2" s="1"/>
  <c r="CI44" i="2"/>
  <c r="CO44" i="2" s="1"/>
  <c r="CP44" i="2" s="1"/>
  <c r="CA12" i="2"/>
  <c r="CA13" i="2" s="1"/>
  <c r="AB26" i="2"/>
  <c r="AC26" i="2" s="1"/>
  <c r="Z32" i="2"/>
  <c r="AD11" i="2"/>
  <c r="AW8" i="2"/>
  <c r="AX60" i="2"/>
  <c r="AG60" i="2"/>
  <c r="AH60" i="2" s="1"/>
  <c r="D79" i="2"/>
  <c r="D80" i="2" s="1"/>
  <c r="D77" i="2"/>
  <c r="AZ57" i="2"/>
  <c r="BA57" i="2" s="1"/>
  <c r="AG56" i="2"/>
  <c r="AH56" i="2" s="1"/>
  <c r="AX56" i="2"/>
  <c r="BG72" i="2"/>
  <c r="BG74" i="2"/>
  <c r="BG76" i="2" s="1"/>
  <c r="Z74" i="2"/>
  <c r="Z72" i="2"/>
  <c r="BQ75" i="2"/>
  <c r="BQ76" i="2" s="1"/>
  <c r="BQ34" i="2"/>
  <c r="AF33" i="2"/>
  <c r="AY33" i="2" s="1"/>
  <c r="CL33" i="2" s="1"/>
  <c r="AU15" i="2"/>
  <c r="AV15" i="2" s="1"/>
  <c r="AS14" i="2"/>
  <c r="AU11" i="2"/>
  <c r="AV11" i="2" s="1"/>
  <c r="AD78" i="2"/>
  <c r="N78" i="2"/>
  <c r="O78" i="2" s="1"/>
  <c r="AK79" i="2"/>
  <c r="AK80" i="2" s="1"/>
  <c r="AK77" i="2"/>
  <c r="CI82" i="2"/>
  <c r="CO82" i="2" s="1"/>
  <c r="CD82" i="2"/>
  <c r="AY78" i="2"/>
  <c r="AX83" i="2"/>
  <c r="AG83" i="2"/>
  <c r="CA74" i="2"/>
  <c r="CA76" i="2" s="1"/>
  <c r="AO72" i="2"/>
  <c r="AO84" i="2"/>
  <c r="AO74" i="2"/>
  <c r="AO76" i="2" s="1"/>
  <c r="F84" i="2"/>
  <c r="L84" i="2" s="1"/>
  <c r="F74" i="2"/>
  <c r="F76" i="2" s="1"/>
  <c r="F72" i="2"/>
  <c r="BZ76" i="2"/>
  <c r="M84" i="2"/>
  <c r="AR70" i="2"/>
  <c r="AU70" i="2" s="1"/>
  <c r="AV70" i="2" s="1"/>
  <c r="AU43" i="2"/>
  <c r="AV43" i="2" s="1"/>
  <c r="CI52" i="2"/>
  <c r="CO52" i="2" s="1"/>
  <c r="CP52" i="2" s="1"/>
  <c r="AZ52" i="2"/>
  <c r="BA52" i="2" s="1"/>
  <c r="BP74" i="2"/>
  <c r="BP76" i="2" s="1"/>
  <c r="BP72" i="2"/>
  <c r="AG53" i="2"/>
  <c r="AH53" i="2" s="1"/>
  <c r="AX53" i="2"/>
  <c r="BH84" i="2"/>
  <c r="CC84" i="2" s="1"/>
  <c r="BH74" i="2"/>
  <c r="BH76" i="2" s="1"/>
  <c r="BH72" i="2"/>
  <c r="G76" i="2"/>
  <c r="AY50" i="2"/>
  <c r="CL49" i="2"/>
  <c r="CL50" i="2" s="1"/>
  <c r="AJ75" i="2"/>
  <c r="AS75" i="2" s="1"/>
  <c r="AU75" i="2" s="1"/>
  <c r="AV75" i="2" s="1"/>
  <c r="AS38" i="2"/>
  <c r="CI65" i="2"/>
  <c r="R84" i="2"/>
  <c r="AA84" i="2" s="1"/>
  <c r="R74" i="2"/>
  <c r="R76" i="2" s="1"/>
  <c r="R72" i="2"/>
  <c r="AA70" i="2"/>
  <c r="AF70" i="2" s="1"/>
  <c r="AG51" i="2"/>
  <c r="AH51" i="2" s="1"/>
  <c r="AX51" i="2"/>
  <c r="AP84" i="2"/>
  <c r="AP74" i="2"/>
  <c r="AP76" i="2" s="1"/>
  <c r="AP72" i="2"/>
  <c r="Z84" i="2"/>
  <c r="BY75" i="2"/>
  <c r="BF37" i="2"/>
  <c r="AY70" i="2"/>
  <c r="F75" i="2"/>
  <c r="Z75" i="2"/>
  <c r="AB75" i="2" s="1"/>
  <c r="AC75" i="2" s="1"/>
  <c r="AG46" i="2"/>
  <c r="AH46" i="2" s="1"/>
  <c r="AX46" i="2"/>
  <c r="L70" i="2"/>
  <c r="AG33" i="2"/>
  <c r="AH33" i="2" s="1"/>
  <c r="AT33" i="2"/>
  <c r="AR38" i="2"/>
  <c r="AU28" i="2"/>
  <c r="AV28" i="2" s="1"/>
  <c r="L36" i="2"/>
  <c r="N36" i="2" s="1"/>
  <c r="O36" i="2" s="1"/>
  <c r="BO75" i="2"/>
  <c r="BO34" i="2"/>
  <c r="AY29" i="2"/>
  <c r="K70" i="2"/>
  <c r="AZ33" i="2"/>
  <c r="BA33" i="2" s="1"/>
  <c r="AQ75" i="2"/>
  <c r="AQ76" i="2" s="1"/>
  <c r="AQ34" i="2"/>
  <c r="AF10" i="2"/>
  <c r="AY9" i="2"/>
  <c r="AE71" i="2"/>
  <c r="AG71" i="2" s="1"/>
  <c r="AH71" i="2" s="1"/>
  <c r="CF32" i="2"/>
  <c r="N18" i="2"/>
  <c r="O18" i="2" s="1"/>
  <c r="AY14" i="2"/>
  <c r="AY71" i="2" s="1"/>
  <c r="CL15" i="2"/>
  <c r="CL14" i="2" s="1"/>
  <c r="CL71" i="2" s="1"/>
  <c r="AW9" i="2"/>
  <c r="AD10" i="2"/>
  <c r="AG8" i="2"/>
  <c r="AH8" i="2" s="1"/>
  <c r="AE11" i="2"/>
  <c r="AX8" i="2"/>
  <c r="AD14" i="2"/>
  <c r="AD34" i="2" s="1"/>
  <c r="AW15" i="2"/>
  <c r="CB12" i="2"/>
  <c r="CD11" i="2"/>
  <c r="CE11" i="2" s="1"/>
  <c r="K12" i="2"/>
  <c r="K13" i="2" s="1"/>
  <c r="E69" i="3" l="1"/>
  <c r="E70" i="3" s="1"/>
  <c r="E67" i="3"/>
  <c r="P65" i="3"/>
  <c r="Y63" i="3"/>
  <c r="BE69" i="3"/>
  <c r="BE70" i="3" s="1"/>
  <c r="BE67" i="3"/>
  <c r="AW25" i="3"/>
  <c r="BV18" i="3"/>
  <c r="AZ18" i="3"/>
  <c r="BA18" i="3" s="1"/>
  <c r="AX9" i="3"/>
  <c r="AG9" i="3"/>
  <c r="AH9" i="3" s="1"/>
  <c r="BW35" i="3"/>
  <c r="CA35" i="3" s="1"/>
  <c r="CB35" i="3" s="1"/>
  <c r="AZ35" i="3"/>
  <c r="BA35" i="3" s="1"/>
  <c r="BH69" i="3"/>
  <c r="BH70" i="3" s="1"/>
  <c r="BH67" i="3"/>
  <c r="AK65" i="3"/>
  <c r="AT63" i="3"/>
  <c r="BM65" i="3"/>
  <c r="S69" i="3"/>
  <c r="S70" i="3" s="1"/>
  <c r="S67" i="3"/>
  <c r="T69" i="3"/>
  <c r="T70" i="3" s="1"/>
  <c r="T67" i="3"/>
  <c r="M61" i="3"/>
  <c r="AF59" i="3"/>
  <c r="BG69" i="3"/>
  <c r="BG70" i="3" s="1"/>
  <c r="BG67" i="3"/>
  <c r="U69" i="3"/>
  <c r="U70" i="3" s="1"/>
  <c r="U67" i="3"/>
  <c r="AX49" i="3"/>
  <c r="AG49" i="3"/>
  <c r="AH49" i="3" s="1"/>
  <c r="I69" i="3"/>
  <c r="I70" i="3" s="1"/>
  <c r="I67" i="3"/>
  <c r="AB23" i="3"/>
  <c r="AC23" i="3" s="1"/>
  <c r="AL69" i="3"/>
  <c r="AL70" i="3" s="1"/>
  <c r="AL67" i="3"/>
  <c r="BW57" i="3"/>
  <c r="CA57" i="3" s="1"/>
  <c r="CB57" i="3" s="1"/>
  <c r="AZ57" i="3"/>
  <c r="BA57" i="3" s="1"/>
  <c r="AX44" i="3"/>
  <c r="AG44" i="3"/>
  <c r="AH44" i="3" s="1"/>
  <c r="BW56" i="3"/>
  <c r="CA56" i="3" s="1"/>
  <c r="CB56" i="3" s="1"/>
  <c r="AZ56" i="3"/>
  <c r="BA56" i="3" s="1"/>
  <c r="N23" i="3"/>
  <c r="O23" i="3" s="1"/>
  <c r="Z74" i="3"/>
  <c r="AB74" i="3" s="1"/>
  <c r="AC74" i="3" s="1"/>
  <c r="AS74" i="3"/>
  <c r="BD65" i="3"/>
  <c r="K61" i="3"/>
  <c r="AD59" i="3"/>
  <c r="AX40" i="3"/>
  <c r="AG40" i="3"/>
  <c r="AH40" i="3" s="1"/>
  <c r="AG26" i="3"/>
  <c r="AH26" i="3" s="1"/>
  <c r="AS63" i="3"/>
  <c r="AJ65" i="3"/>
  <c r="BO69" i="3"/>
  <c r="BO70" i="3" s="1"/>
  <c r="BO67" i="3"/>
  <c r="BR61" i="3"/>
  <c r="BT61" i="3" s="1"/>
  <c r="BU61" i="3" s="1"/>
  <c r="BT59" i="3"/>
  <c r="BU59" i="3" s="1"/>
  <c r="C65" i="3"/>
  <c r="L63" i="3"/>
  <c r="N64" i="3"/>
  <c r="O64" i="3" s="1"/>
  <c r="AE64" i="3"/>
  <c r="BW33" i="3"/>
  <c r="CA33" i="3" s="1"/>
  <c r="CB33" i="3" s="1"/>
  <c r="AZ33" i="3"/>
  <c r="BA33" i="3" s="1"/>
  <c r="AG32" i="3"/>
  <c r="AH32" i="3" s="1"/>
  <c r="AX32" i="3"/>
  <c r="BR64" i="3"/>
  <c r="BT64" i="3" s="1"/>
  <c r="BU64" i="3" s="1"/>
  <c r="BI69" i="3"/>
  <c r="BI70" i="3" s="1"/>
  <c r="BI67" i="3"/>
  <c r="BV21" i="3"/>
  <c r="BV23" i="3" s="1"/>
  <c r="AW23" i="3"/>
  <c r="BV44" i="3"/>
  <c r="BW43" i="3"/>
  <c r="CA43" i="3" s="1"/>
  <c r="CB43" i="3" s="1"/>
  <c r="AZ43" i="3"/>
  <c r="BA43" i="3" s="1"/>
  <c r="AI65" i="3"/>
  <c r="AR63" i="3"/>
  <c r="AN65" i="3"/>
  <c r="F69" i="3"/>
  <c r="F70" i="3" s="1"/>
  <c r="F67" i="3"/>
  <c r="BX17" i="3"/>
  <c r="BQ74" i="3"/>
  <c r="Z61" i="3"/>
  <c r="AB61" i="3" s="1"/>
  <c r="AC61" i="3" s="1"/>
  <c r="AB59" i="3"/>
  <c r="AC59" i="3" s="1"/>
  <c r="BN69" i="3"/>
  <c r="BN70" i="3" s="1"/>
  <c r="BN67" i="3"/>
  <c r="AS61" i="3"/>
  <c r="AU61" i="3" s="1"/>
  <c r="AV61" i="3" s="1"/>
  <c r="AU59" i="3"/>
  <c r="AV59" i="3" s="1"/>
  <c r="BW58" i="3"/>
  <c r="CA58" i="3" s="1"/>
  <c r="CB58" i="3" s="1"/>
  <c r="AZ58" i="3"/>
  <c r="BA58" i="3" s="1"/>
  <c r="G69" i="3"/>
  <c r="G70" i="3" s="1"/>
  <c r="G67" i="3"/>
  <c r="X65" i="3"/>
  <c r="AZ62" i="3"/>
  <c r="BA62" i="3" s="1"/>
  <c r="BW62" i="3"/>
  <c r="CA62" i="3" s="1"/>
  <c r="CB62" i="3" s="1"/>
  <c r="AG12" i="3"/>
  <c r="AH12" i="3" s="1"/>
  <c r="AX12" i="3"/>
  <c r="BC65" i="3"/>
  <c r="BR63" i="3"/>
  <c r="BF69" i="3"/>
  <c r="BF67" i="3"/>
  <c r="BS65" i="3"/>
  <c r="BS67" i="3" s="1"/>
  <c r="L74" i="3"/>
  <c r="BW47" i="3"/>
  <c r="CA47" i="3" s="1"/>
  <c r="CB47" i="3" s="1"/>
  <c r="AZ47" i="3"/>
  <c r="BA47" i="3" s="1"/>
  <c r="AY74" i="3"/>
  <c r="BZ74" i="3" s="1"/>
  <c r="AG10" i="3"/>
  <c r="AH10" i="3" s="1"/>
  <c r="AX10" i="3"/>
  <c r="AE25" i="3"/>
  <c r="AG25" i="3" s="1"/>
  <c r="AH25" i="3" s="1"/>
  <c r="AE24" i="3"/>
  <c r="AG24" i="3" s="1"/>
  <c r="AH24" i="3" s="1"/>
  <c r="AZ8" i="3"/>
  <c r="BA8" i="3" s="1"/>
  <c r="BW8" i="3"/>
  <c r="BW51" i="3"/>
  <c r="CA51" i="3" s="1"/>
  <c r="CB51" i="3" s="1"/>
  <c r="AZ51" i="3"/>
  <c r="BA51" i="3" s="1"/>
  <c r="AP69" i="3"/>
  <c r="AP70" i="3" s="1"/>
  <c r="AP67" i="3"/>
  <c r="AZ11" i="3"/>
  <c r="BA11" i="3" s="1"/>
  <c r="BW11" i="3"/>
  <c r="V69" i="3"/>
  <c r="V70" i="3" s="1"/>
  <c r="V67" i="3"/>
  <c r="Q65" i="3"/>
  <c r="Z63" i="3"/>
  <c r="BW46" i="3"/>
  <c r="CA46" i="3" s="1"/>
  <c r="CB46" i="3" s="1"/>
  <c r="AZ46" i="3"/>
  <c r="BA46" i="3" s="1"/>
  <c r="AM69" i="3"/>
  <c r="AM70" i="3" s="1"/>
  <c r="AM67" i="3"/>
  <c r="BZ17" i="3"/>
  <c r="BZ24" i="3" s="1"/>
  <c r="AY24" i="3"/>
  <c r="B65" i="3"/>
  <c r="K63" i="3"/>
  <c r="AW24" i="3"/>
  <c r="BV17" i="3"/>
  <c r="BV24" i="3" s="1"/>
  <c r="AW26" i="3"/>
  <c r="BV19" i="3"/>
  <c r="BV26" i="3" s="1"/>
  <c r="AX27" i="3"/>
  <c r="AZ27" i="3" s="1"/>
  <c r="BA27" i="3" s="1"/>
  <c r="BW20" i="3"/>
  <c r="AZ20" i="3"/>
  <c r="BA20" i="3" s="1"/>
  <c r="AY64" i="3"/>
  <c r="BZ64" i="3" s="1"/>
  <c r="BL69" i="3"/>
  <c r="BL70" i="3" s="1"/>
  <c r="BL67" i="3"/>
  <c r="AG39" i="3"/>
  <c r="AH39" i="3" s="1"/>
  <c r="BV38" i="3"/>
  <c r="BV39" i="3" s="1"/>
  <c r="AW39" i="3"/>
  <c r="AZ39" i="3" s="1"/>
  <c r="BA39" i="3" s="1"/>
  <c r="M63" i="3"/>
  <c r="AF63" i="3" s="1"/>
  <c r="AY63" i="3" s="1"/>
  <c r="BZ63" i="3" s="1"/>
  <c r="D65" i="3"/>
  <c r="AX26" i="3"/>
  <c r="AZ26" i="3" s="1"/>
  <c r="BA26" i="3" s="1"/>
  <c r="BW19" i="3"/>
  <c r="AZ19" i="3"/>
  <c r="BA19" i="3" s="1"/>
  <c r="AO69" i="3"/>
  <c r="AO70" i="3" s="1"/>
  <c r="AO67" i="3"/>
  <c r="BW37" i="3"/>
  <c r="CA37" i="3" s="1"/>
  <c r="CB37" i="3" s="1"/>
  <c r="AZ37" i="3"/>
  <c r="BA37" i="3" s="1"/>
  <c r="W69" i="3"/>
  <c r="W70" i="3" s="1"/>
  <c r="W67" i="3"/>
  <c r="BJ65" i="3"/>
  <c r="R69" i="3"/>
  <c r="R67" i="3"/>
  <c r="AA65" i="3"/>
  <c r="AA67" i="3" s="1"/>
  <c r="AR74" i="3"/>
  <c r="BW41" i="3"/>
  <c r="CA41" i="3" s="1"/>
  <c r="CB41" i="3" s="1"/>
  <c r="AZ41" i="3"/>
  <c r="BA41" i="3" s="1"/>
  <c r="BW50" i="3"/>
  <c r="CA50" i="3" s="1"/>
  <c r="CB50" i="3" s="1"/>
  <c r="AZ50" i="3"/>
  <c r="BA50" i="3" s="1"/>
  <c r="AZ17" i="3"/>
  <c r="BA17" i="3" s="1"/>
  <c r="BW36" i="3"/>
  <c r="CA36" i="3" s="1"/>
  <c r="CB36" i="3" s="1"/>
  <c r="AZ36" i="3"/>
  <c r="BA36" i="3" s="1"/>
  <c r="AX21" i="3"/>
  <c r="AE23" i="3"/>
  <c r="AG23" i="3" s="1"/>
  <c r="AH23" i="3" s="1"/>
  <c r="AG21" i="3"/>
  <c r="AH21" i="3" s="1"/>
  <c r="BQ63" i="3"/>
  <c r="BB65" i="3"/>
  <c r="BW34" i="3"/>
  <c r="CA34" i="3" s="1"/>
  <c r="CB34" i="3" s="1"/>
  <c r="AZ34" i="3"/>
  <c r="BA34" i="3" s="1"/>
  <c r="BK69" i="3"/>
  <c r="BK70" i="3" s="1"/>
  <c r="BK67" i="3"/>
  <c r="BW45" i="3"/>
  <c r="CA45" i="3" s="1"/>
  <c r="CB45" i="3" s="1"/>
  <c r="AZ45" i="3"/>
  <c r="BA45" i="3" s="1"/>
  <c r="AZ60" i="3"/>
  <c r="BA60" i="3" s="1"/>
  <c r="BW60" i="3"/>
  <c r="CA60" i="3" s="1"/>
  <c r="CB60" i="3" s="1"/>
  <c r="BR74" i="3"/>
  <c r="BT74" i="3" s="1"/>
  <c r="BU74" i="3" s="1"/>
  <c r="BV22" i="3"/>
  <c r="CA22" i="3" s="1"/>
  <c r="CB22" i="3" s="1"/>
  <c r="AZ22" i="3"/>
  <c r="BA22" i="3" s="1"/>
  <c r="K74" i="3"/>
  <c r="AD74" i="3" s="1"/>
  <c r="AW74" i="3" s="1"/>
  <c r="BV74" i="3" s="1"/>
  <c r="AF23" i="3"/>
  <c r="AY21" i="3"/>
  <c r="AE59" i="3"/>
  <c r="L61" i="3"/>
  <c r="N61" i="3" s="1"/>
  <c r="O61" i="3" s="1"/>
  <c r="N59" i="3"/>
  <c r="O59" i="3" s="1"/>
  <c r="AF72" i="2"/>
  <c r="AF74" i="2"/>
  <c r="AF76" i="2" s="1"/>
  <c r="BQ79" i="2"/>
  <c r="BQ80" i="2" s="1"/>
  <c r="BQ77" i="2"/>
  <c r="AQ79" i="2"/>
  <c r="AQ80" i="2" s="1"/>
  <c r="AQ77" i="2"/>
  <c r="AE84" i="2"/>
  <c r="N84" i="2"/>
  <c r="O84" i="2" s="1"/>
  <c r="K74" i="2"/>
  <c r="K76" i="2" s="1"/>
  <c r="K72" i="2"/>
  <c r="AD70" i="2"/>
  <c r="BP79" i="2"/>
  <c r="BP80" i="2" s="1"/>
  <c r="BP77" i="2"/>
  <c r="AS71" i="2"/>
  <c r="AU14" i="2"/>
  <c r="AV14" i="2" s="1"/>
  <c r="AE75" i="2"/>
  <c r="N75" i="2"/>
  <c r="O75" i="2" s="1"/>
  <c r="CB76" i="2"/>
  <c r="CD74" i="2"/>
  <c r="CE74" i="2" s="1"/>
  <c r="S77" i="2"/>
  <c r="S79" i="2"/>
  <c r="S80" i="2" s="1"/>
  <c r="I79" i="2"/>
  <c r="I80" i="2" s="1"/>
  <c r="I77" i="2"/>
  <c r="BB77" i="2"/>
  <c r="BB79" i="2"/>
  <c r="BB80" i="2" s="1"/>
  <c r="CI19" i="2"/>
  <c r="AZ19" i="2"/>
  <c r="BA19" i="2" s="1"/>
  <c r="AX18" i="2"/>
  <c r="CI31" i="2"/>
  <c r="AZ31" i="2"/>
  <c r="BA31" i="2" s="1"/>
  <c r="CI62" i="2"/>
  <c r="CO62" i="2" s="1"/>
  <c r="CP62" i="2" s="1"/>
  <c r="AZ62" i="2"/>
  <c r="BA62" i="2" s="1"/>
  <c r="CD12" i="2"/>
  <c r="CE12" i="2" s="1"/>
  <c r="CB13" i="2"/>
  <c r="CD13" i="2" s="1"/>
  <c r="CE13" i="2" s="1"/>
  <c r="AG11" i="2"/>
  <c r="AH11" i="2" s="1"/>
  <c r="CL29" i="2"/>
  <c r="CL37" i="2" s="1"/>
  <c r="AY37" i="2"/>
  <c r="L72" i="2"/>
  <c r="L74" i="2"/>
  <c r="N70" i="2"/>
  <c r="O70" i="2" s="1"/>
  <c r="AE70" i="2"/>
  <c r="AT75" i="2"/>
  <c r="AU38" i="2"/>
  <c r="AV38" i="2" s="1"/>
  <c r="G79" i="2"/>
  <c r="G80" i="2" s="1"/>
  <c r="G77" i="2"/>
  <c r="CI53" i="2"/>
  <c r="CO53" i="2" s="1"/>
  <c r="CP53" i="2" s="1"/>
  <c r="AZ53" i="2"/>
  <c r="BA53" i="2" s="1"/>
  <c r="AF84" i="2"/>
  <c r="AY84" i="2" s="1"/>
  <c r="CL84" i="2" s="1"/>
  <c r="CA77" i="2"/>
  <c r="CA79" i="2"/>
  <c r="CA80" i="2" s="1"/>
  <c r="AW11" i="2"/>
  <c r="CF8" i="2"/>
  <c r="AR84" i="2"/>
  <c r="AU84" i="2" s="1"/>
  <c r="AV84" i="2" s="1"/>
  <c r="CB71" i="2"/>
  <c r="CD14" i="2"/>
  <c r="CE14" i="2" s="1"/>
  <c r="CL70" i="2"/>
  <c r="AZ61" i="2"/>
  <c r="BA61" i="2" s="1"/>
  <c r="CI61" i="2"/>
  <c r="CO61" i="2" s="1"/>
  <c r="CP61" i="2" s="1"/>
  <c r="AX43" i="2"/>
  <c r="AG43" i="2"/>
  <c r="AH43" i="2" s="1"/>
  <c r="AS76" i="2"/>
  <c r="BT77" i="2"/>
  <c r="BT79" i="2"/>
  <c r="BT80" i="2" s="1"/>
  <c r="Z13" i="2"/>
  <c r="AB13" i="2" s="1"/>
  <c r="AC13" i="2" s="1"/>
  <c r="AB12" i="2"/>
  <c r="AC12" i="2" s="1"/>
  <c r="CI16" i="2"/>
  <c r="CO16" i="2" s="1"/>
  <c r="CP16" i="2" s="1"/>
  <c r="AZ16" i="2"/>
  <c r="BA16" i="2" s="1"/>
  <c r="CI20" i="2"/>
  <c r="CO20" i="2" s="1"/>
  <c r="CP20" i="2" s="1"/>
  <c r="AZ20" i="2"/>
  <c r="BA20" i="2" s="1"/>
  <c r="AG50" i="2"/>
  <c r="AH50" i="2" s="1"/>
  <c r="BN77" i="2"/>
  <c r="BN79" i="2"/>
  <c r="BN80" i="2" s="1"/>
  <c r="CI59" i="2"/>
  <c r="CO59" i="2" s="1"/>
  <c r="CP59" i="2" s="1"/>
  <c r="AZ59" i="2"/>
  <c r="BA59" i="2" s="1"/>
  <c r="CA84" i="2"/>
  <c r="CD84" i="2" s="1"/>
  <c r="CE84" i="2" s="1"/>
  <c r="L13" i="2"/>
  <c r="N13" i="2" s="1"/>
  <c r="O13" i="2" s="1"/>
  <c r="N12" i="2"/>
  <c r="O12" i="2" s="1"/>
  <c r="AG18" i="2"/>
  <c r="AH18" i="2" s="1"/>
  <c r="CC75" i="2"/>
  <c r="AX11" i="2"/>
  <c r="CI8" i="2"/>
  <c r="AZ8" i="2"/>
  <c r="BA8" i="2" s="1"/>
  <c r="AP79" i="2"/>
  <c r="AP80" i="2" s="1"/>
  <c r="AP77" i="2"/>
  <c r="AR72" i="2"/>
  <c r="AR74" i="2"/>
  <c r="AR76" i="2" s="1"/>
  <c r="CI83" i="2"/>
  <c r="CO83" i="2" s="1"/>
  <c r="AZ83" i="2"/>
  <c r="AW78" i="2"/>
  <c r="AG78" i="2"/>
  <c r="AH78" i="2" s="1"/>
  <c r="CI60" i="2"/>
  <c r="CO60" i="2" s="1"/>
  <c r="CP60" i="2" s="1"/>
  <c r="AZ60" i="2"/>
  <c r="BA60" i="2" s="1"/>
  <c r="BE79" i="2"/>
  <c r="BE80" i="2" s="1"/>
  <c r="BE77" i="2"/>
  <c r="CK28" i="2"/>
  <c r="CF15" i="2"/>
  <c r="AZ51" i="2"/>
  <c r="BA51" i="2" s="1"/>
  <c r="CI51" i="2"/>
  <c r="CO51" i="2" s="1"/>
  <c r="CP51" i="2" s="1"/>
  <c r="R79" i="2"/>
  <c r="R80" i="2" s="1"/>
  <c r="R77" i="2"/>
  <c r="AO77" i="2"/>
  <c r="AO79" i="2"/>
  <c r="AO80" i="2" s="1"/>
  <c r="CL78" i="2"/>
  <c r="AZ56" i="2"/>
  <c r="BA56" i="2" s="1"/>
  <c r="CI56" i="2"/>
  <c r="CO56" i="2" s="1"/>
  <c r="CP56" i="2" s="1"/>
  <c r="AD12" i="2"/>
  <c r="AD13" i="2" s="1"/>
  <c r="AE32" i="2"/>
  <c r="N32" i="2"/>
  <c r="O32" i="2" s="1"/>
  <c r="L34" i="2"/>
  <c r="N34" i="2" s="1"/>
  <c r="O34" i="2" s="1"/>
  <c r="AY75" i="2"/>
  <c r="CL75" i="2" s="1"/>
  <c r="CF26" i="2"/>
  <c r="CF36" i="2" s="1"/>
  <c r="AW36" i="2"/>
  <c r="CI68" i="2"/>
  <c r="CO68" i="2" s="1"/>
  <c r="CP68" i="2" s="1"/>
  <c r="AZ68" i="2"/>
  <c r="BA68" i="2" s="1"/>
  <c r="BW79" i="2"/>
  <c r="BW80" i="2" s="1"/>
  <c r="BW77" i="2"/>
  <c r="AY32" i="2"/>
  <c r="AF34" i="2"/>
  <c r="BF77" i="2"/>
  <c r="BF79" i="2"/>
  <c r="BF80" i="2" s="1"/>
  <c r="CI58" i="2"/>
  <c r="CO58" i="2" s="1"/>
  <c r="CP58" i="2" s="1"/>
  <c r="AZ58" i="2"/>
  <c r="BA58" i="2" s="1"/>
  <c r="AG10" i="2"/>
  <c r="AH10" i="2" s="1"/>
  <c r="CO25" i="2"/>
  <c r="CP25" i="2" s="1"/>
  <c r="CJ25" i="2"/>
  <c r="CJ35" i="2" s="1"/>
  <c r="CL36" i="2"/>
  <c r="CF19" i="2"/>
  <c r="CF18" i="2" s="1"/>
  <c r="AW18" i="2"/>
  <c r="AW14" i="2" s="1"/>
  <c r="AD55" i="2"/>
  <c r="N55" i="2"/>
  <c r="O55" i="2" s="1"/>
  <c r="AS34" i="2"/>
  <c r="AU34" i="2" s="1"/>
  <c r="AV34" i="2" s="1"/>
  <c r="BO76" i="2"/>
  <c r="Y84" i="2"/>
  <c r="AD84" i="2" s="1"/>
  <c r="AW84" i="2" s="1"/>
  <c r="CF84" i="2" s="1"/>
  <c r="AG15" i="2"/>
  <c r="AH15" i="2" s="1"/>
  <c r="AX15" i="2"/>
  <c r="AE14" i="2"/>
  <c r="AG14" i="2" s="1"/>
  <c r="AH14" i="2" s="1"/>
  <c r="AE35" i="2"/>
  <c r="AG35" i="2" s="1"/>
  <c r="AH35" i="2" s="1"/>
  <c r="AE36" i="2"/>
  <c r="AG36" i="2" s="1"/>
  <c r="AH36" i="2" s="1"/>
  <c r="AJ76" i="2"/>
  <c r="V77" i="2"/>
  <c r="V79" i="2"/>
  <c r="V80" i="2" s="1"/>
  <c r="AW10" i="2"/>
  <c r="CF9" i="2"/>
  <c r="CF10" i="2" s="1"/>
  <c r="AA74" i="2"/>
  <c r="AA76" i="2" s="1"/>
  <c r="AA72" i="2"/>
  <c r="F79" i="2"/>
  <c r="F80" i="2" s="1"/>
  <c r="F77" i="2"/>
  <c r="BG79" i="2"/>
  <c r="BG80" i="2" s="1"/>
  <c r="BG77" i="2"/>
  <c r="AI77" i="2"/>
  <c r="AI79" i="2"/>
  <c r="AI80" i="2" s="1"/>
  <c r="CL25" i="2"/>
  <c r="CL35" i="2" s="1"/>
  <c r="AY35" i="2"/>
  <c r="W79" i="2"/>
  <c r="W80" i="2" s="1"/>
  <c r="W77" i="2"/>
  <c r="CI55" i="2"/>
  <c r="BX79" i="2"/>
  <c r="BX80" i="2" s="1"/>
  <c r="BX77" i="2"/>
  <c r="CD32" i="2"/>
  <c r="CE32" i="2" s="1"/>
  <c r="CB34" i="2"/>
  <c r="CD34" i="2" s="1"/>
  <c r="CE34" i="2" s="1"/>
  <c r="CI49" i="2"/>
  <c r="AZ49" i="2"/>
  <c r="BA49" i="2" s="1"/>
  <c r="AX50" i="2"/>
  <c r="AM79" i="2"/>
  <c r="AM80" i="2" s="1"/>
  <c r="AM77" i="2"/>
  <c r="CI67" i="2"/>
  <c r="CO67" i="2" s="1"/>
  <c r="CP67" i="2" s="1"/>
  <c r="AZ67" i="2"/>
  <c r="BA67" i="2" s="1"/>
  <c r="Y72" i="2"/>
  <c r="AB72" i="2" s="1"/>
  <c r="AC72" i="2" s="1"/>
  <c r="Y74" i="2"/>
  <c r="Y76" i="2" s="1"/>
  <c r="CI46" i="2"/>
  <c r="CO46" i="2" s="1"/>
  <c r="CP46" i="2" s="1"/>
  <c r="AZ46" i="2"/>
  <c r="BA46" i="2" s="1"/>
  <c r="AB84" i="2"/>
  <c r="AC84" i="2" s="1"/>
  <c r="BZ77" i="2"/>
  <c r="BZ79" i="2"/>
  <c r="BZ80" i="2" s="1"/>
  <c r="AY10" i="2"/>
  <c r="CL9" i="2"/>
  <c r="CL10" i="2" s="1"/>
  <c r="AY74" i="2"/>
  <c r="AY76" i="2" s="1"/>
  <c r="AY77" i="2" s="1"/>
  <c r="AY72" i="2"/>
  <c r="BH79" i="2"/>
  <c r="BH80" i="2" s="1"/>
  <c r="BH77" i="2"/>
  <c r="AS12" i="2"/>
  <c r="Z76" i="2"/>
  <c r="Z34" i="2"/>
  <c r="AB34" i="2" s="1"/>
  <c r="AC34" i="2" s="1"/>
  <c r="AB32" i="2"/>
  <c r="AC32" i="2" s="1"/>
  <c r="AW38" i="2"/>
  <c r="CF28" i="2"/>
  <c r="CF38" i="2" s="1"/>
  <c r="AX17" i="2"/>
  <c r="AG17" i="2"/>
  <c r="AH17" i="2" s="1"/>
  <c r="AE38" i="2"/>
  <c r="AG38" i="2" s="1"/>
  <c r="AH38" i="2" s="1"/>
  <c r="CI45" i="2"/>
  <c r="CO45" i="2" s="1"/>
  <c r="CP45" i="2" s="1"/>
  <c r="AZ45" i="2"/>
  <c r="BA45" i="2" s="1"/>
  <c r="AY38" i="2"/>
  <c r="CL28" i="2"/>
  <c r="CL38" i="2" s="1"/>
  <c r="T79" i="2"/>
  <c r="T80" i="2" s="1"/>
  <c r="T77" i="2"/>
  <c r="BY76" i="2"/>
  <c r="CI69" i="2"/>
  <c r="CO69" i="2" s="1"/>
  <c r="CP69" i="2" s="1"/>
  <c r="AZ69" i="2"/>
  <c r="BA69" i="2" s="1"/>
  <c r="AT76" i="2"/>
  <c r="CI63" i="2"/>
  <c r="CO63" i="2" s="1"/>
  <c r="CP63" i="2" s="1"/>
  <c r="AZ63" i="2"/>
  <c r="BA63" i="2" s="1"/>
  <c r="AG81" i="2"/>
  <c r="AX81" i="2"/>
  <c r="AW74" i="2"/>
  <c r="AW76" i="2" s="1"/>
  <c r="CI9" i="2"/>
  <c r="AZ9" i="2"/>
  <c r="BA9" i="2" s="1"/>
  <c r="AX10" i="2"/>
  <c r="AZ10" i="2" s="1"/>
  <c r="BA10" i="2" s="1"/>
  <c r="AY11" i="2"/>
  <c r="AY12" i="2" s="1"/>
  <c r="AY13" i="2" s="1"/>
  <c r="AW35" i="2"/>
  <c r="CF25" i="2"/>
  <c r="CF35" i="2" s="1"/>
  <c r="CF49" i="2"/>
  <c r="CF50" i="2" s="1"/>
  <c r="AW50" i="2"/>
  <c r="AX29" i="2"/>
  <c r="AG29" i="2"/>
  <c r="AH29" i="2" s="1"/>
  <c r="AE37" i="2"/>
  <c r="AG37" i="2" s="1"/>
  <c r="AH37" i="2" s="1"/>
  <c r="C76" i="2"/>
  <c r="CI47" i="2"/>
  <c r="CO47" i="2" s="1"/>
  <c r="CP47" i="2" s="1"/>
  <c r="AZ47" i="2"/>
  <c r="BA47" i="2" s="1"/>
  <c r="E77" i="2"/>
  <c r="E79" i="2"/>
  <c r="E80" i="2" s="1"/>
  <c r="AZ28" i="2"/>
  <c r="BA28" i="2" s="1"/>
  <c r="M76" i="2"/>
  <c r="P79" i="2"/>
  <c r="P80" i="2" s="1"/>
  <c r="P77" i="2"/>
  <c r="CI54" i="2"/>
  <c r="CO54" i="2" s="1"/>
  <c r="CP54" i="2" s="1"/>
  <c r="AZ54" i="2"/>
  <c r="BA54" i="2" s="1"/>
  <c r="AX36" i="2"/>
  <c r="AZ36" i="2" s="1"/>
  <c r="BA36" i="2" s="1"/>
  <c r="AZ26" i="2"/>
  <c r="BA26" i="2" s="1"/>
  <c r="CI26" i="2"/>
  <c r="CF27" i="2"/>
  <c r="AZ27" i="2"/>
  <c r="BA27" i="2" s="1"/>
  <c r="AL77" i="2"/>
  <c r="AL79" i="2"/>
  <c r="AL80" i="2" s="1"/>
  <c r="CC76" i="2"/>
  <c r="R70" i="3" l="1"/>
  <c r="BX20" i="3"/>
  <c r="BW27" i="3"/>
  <c r="CA27" i="3" s="1"/>
  <c r="CB27" i="3" s="1"/>
  <c r="CA20" i="3"/>
  <c r="CB20" i="3" s="1"/>
  <c r="AJ69" i="3"/>
  <c r="AJ67" i="3"/>
  <c r="AS65" i="3"/>
  <c r="BW49" i="3"/>
  <c r="CA49" i="3" s="1"/>
  <c r="CB49" i="3" s="1"/>
  <c r="AZ49" i="3"/>
  <c r="BA49" i="3" s="1"/>
  <c r="BB69" i="3"/>
  <c r="BB67" i="3"/>
  <c r="BQ65" i="3"/>
  <c r="BQ67" i="3" s="1"/>
  <c r="AX23" i="3"/>
  <c r="AZ23" i="3" s="1"/>
  <c r="BA23" i="3" s="1"/>
  <c r="AZ21" i="3"/>
  <c r="BA21" i="3" s="1"/>
  <c r="BW21" i="3"/>
  <c r="BJ69" i="3"/>
  <c r="BJ70" i="3" s="1"/>
  <c r="BJ67" i="3"/>
  <c r="CA19" i="3"/>
  <c r="CB19" i="3" s="1"/>
  <c r="BW26" i="3"/>
  <c r="CA26" i="3" s="1"/>
  <c r="CB26" i="3" s="1"/>
  <c r="BY19" i="3"/>
  <c r="AE74" i="3"/>
  <c r="N74" i="3"/>
  <c r="O74" i="3" s="1"/>
  <c r="BT63" i="3"/>
  <c r="BU63" i="3" s="1"/>
  <c r="AU63" i="3"/>
  <c r="AV63" i="3" s="1"/>
  <c r="AZ40" i="3"/>
  <c r="BA40" i="3" s="1"/>
  <c r="BW40" i="3"/>
  <c r="CA40" i="3" s="1"/>
  <c r="CB40" i="3" s="1"/>
  <c r="AU74" i="3"/>
  <c r="AV74" i="3" s="1"/>
  <c r="AF61" i="3"/>
  <c r="AY59" i="3"/>
  <c r="AK69" i="3"/>
  <c r="AK67" i="3"/>
  <c r="AT65" i="3"/>
  <c r="AT67" i="3" s="1"/>
  <c r="CA38" i="3"/>
  <c r="CB38" i="3" s="1"/>
  <c r="P69" i="3"/>
  <c r="P67" i="3"/>
  <c r="Y65" i="3"/>
  <c r="Y67" i="3" s="1"/>
  <c r="BW10" i="3"/>
  <c r="AZ10" i="3"/>
  <c r="BA10" i="3" s="1"/>
  <c r="AX25" i="3"/>
  <c r="AZ25" i="3" s="1"/>
  <c r="BA25" i="3" s="1"/>
  <c r="AX24" i="3"/>
  <c r="AZ24" i="3" s="1"/>
  <c r="BA24" i="3" s="1"/>
  <c r="BS69" i="3"/>
  <c r="BS70" i="3" s="1"/>
  <c r="BF70" i="3"/>
  <c r="AN67" i="3"/>
  <c r="AN69" i="3"/>
  <c r="AN70" i="3" s="1"/>
  <c r="BW32" i="3"/>
  <c r="CA32" i="3" s="1"/>
  <c r="CB32" i="3" s="1"/>
  <c r="AZ32" i="3"/>
  <c r="BA32" i="3" s="1"/>
  <c r="BW9" i="3"/>
  <c r="CA9" i="3" s="1"/>
  <c r="CB9" i="3" s="1"/>
  <c r="AZ9" i="3"/>
  <c r="BA9" i="3" s="1"/>
  <c r="AE61" i="3"/>
  <c r="AX59" i="3"/>
  <c r="AG59" i="3"/>
  <c r="AH59" i="3" s="1"/>
  <c r="AD63" i="3"/>
  <c r="AW63" i="3" s="1"/>
  <c r="BV63" i="3" s="1"/>
  <c r="AB63" i="3"/>
  <c r="AC63" i="3" s="1"/>
  <c r="CA11" i="3"/>
  <c r="CB11" i="3" s="1"/>
  <c r="BY11" i="3"/>
  <c r="BC69" i="3"/>
  <c r="BR65" i="3"/>
  <c r="BC67" i="3"/>
  <c r="AI69" i="3"/>
  <c r="AI67" i="3"/>
  <c r="AR65" i="3"/>
  <c r="AR67" i="3" s="1"/>
  <c r="AE63" i="3"/>
  <c r="N63" i="3"/>
  <c r="O63" i="3" s="1"/>
  <c r="AW59" i="3"/>
  <c r="AD61" i="3"/>
  <c r="BW39" i="3"/>
  <c r="CA39" i="3" s="1"/>
  <c r="CB39" i="3" s="1"/>
  <c r="CA8" i="3"/>
  <c r="CB8" i="3" s="1"/>
  <c r="BX21" i="3"/>
  <c r="AX64" i="3"/>
  <c r="AG64" i="3"/>
  <c r="AH64" i="3" s="1"/>
  <c r="BD67" i="3"/>
  <c r="BD69" i="3"/>
  <c r="BD70" i="3" s="1"/>
  <c r="BV25" i="3"/>
  <c r="CA18" i="3"/>
  <c r="CB18" i="3" s="1"/>
  <c r="BZ21" i="3"/>
  <c r="BZ23" i="3" s="1"/>
  <c r="AY23" i="3"/>
  <c r="D69" i="3"/>
  <c r="D66" i="3"/>
  <c r="D67" i="3"/>
  <c r="M65" i="3"/>
  <c r="B69" i="3"/>
  <c r="B67" i="3"/>
  <c r="K65" i="3"/>
  <c r="Q69" i="3"/>
  <c r="Q67" i="3"/>
  <c r="Z65" i="3"/>
  <c r="BW12" i="3"/>
  <c r="AZ12" i="3"/>
  <c r="BA12" i="3" s="1"/>
  <c r="X67" i="3"/>
  <c r="X69" i="3"/>
  <c r="X70" i="3" s="1"/>
  <c r="CA17" i="3"/>
  <c r="CB17" i="3" s="1"/>
  <c r="C69" i="3"/>
  <c r="C66" i="3"/>
  <c r="C67" i="3"/>
  <c r="L65" i="3"/>
  <c r="AZ44" i="3"/>
  <c r="BA44" i="3" s="1"/>
  <c r="BW44" i="3"/>
  <c r="CA44" i="3" s="1"/>
  <c r="CB44" i="3" s="1"/>
  <c r="BM69" i="3"/>
  <c r="BM70" i="3" s="1"/>
  <c r="BM67" i="3"/>
  <c r="AW71" i="2"/>
  <c r="AW72" i="2" s="1"/>
  <c r="AW34" i="2"/>
  <c r="CC77" i="2"/>
  <c r="CC79" i="2"/>
  <c r="CC80" i="2" s="1"/>
  <c r="CF37" i="2"/>
  <c r="CO27" i="2"/>
  <c r="CP27" i="2" s="1"/>
  <c r="AW12" i="2"/>
  <c r="AW13" i="2" s="1"/>
  <c r="L76" i="2"/>
  <c r="N74" i="2"/>
  <c r="O74" i="2" s="1"/>
  <c r="CO31" i="2"/>
  <c r="CP31" i="2" s="1"/>
  <c r="CJ31" i="2"/>
  <c r="CD76" i="2"/>
  <c r="CE76" i="2" s="1"/>
  <c r="CB77" i="2"/>
  <c r="CD77" i="2" s="1"/>
  <c r="CE77" i="2" s="1"/>
  <c r="CB79" i="2"/>
  <c r="AW37" i="2"/>
  <c r="M77" i="2"/>
  <c r="M79" i="2"/>
  <c r="M80" i="2" s="1"/>
  <c r="CI81" i="2"/>
  <c r="CO81" i="2" s="1"/>
  <c r="AZ81" i="2"/>
  <c r="AT77" i="2"/>
  <c r="AT79" i="2"/>
  <c r="AT80" i="2" s="1"/>
  <c r="CI17" i="2"/>
  <c r="AZ17" i="2"/>
  <c r="BA17" i="2" s="1"/>
  <c r="AX38" i="2"/>
  <c r="AZ38" i="2" s="1"/>
  <c r="BA38" i="2" s="1"/>
  <c r="AY34" i="2"/>
  <c r="CL32" i="2"/>
  <c r="CL34" i="2" s="1"/>
  <c r="AY79" i="2"/>
  <c r="AY80" i="2" s="1"/>
  <c r="CF14" i="2"/>
  <c r="AZ11" i="2"/>
  <c r="BA11" i="2" s="1"/>
  <c r="AU74" i="2"/>
  <c r="AV74" i="2" s="1"/>
  <c r="CD71" i="2"/>
  <c r="CE71" i="2" s="1"/>
  <c r="CB72" i="2"/>
  <c r="CD72" i="2" s="1"/>
  <c r="CE72" i="2" s="1"/>
  <c r="N72" i="2"/>
  <c r="O72" i="2" s="1"/>
  <c r="AE12" i="2"/>
  <c r="AZ18" i="2"/>
  <c r="BA18" i="2" s="1"/>
  <c r="K77" i="2"/>
  <c r="K79" i="2"/>
  <c r="K80" i="2" s="1"/>
  <c r="AF77" i="2"/>
  <c r="AF79" i="2"/>
  <c r="AF80" i="2" s="1"/>
  <c r="AS13" i="2"/>
  <c r="AU13" i="2" s="1"/>
  <c r="AV13" i="2" s="1"/>
  <c r="AU12" i="2"/>
  <c r="AV12" i="2" s="1"/>
  <c r="BO79" i="2"/>
  <c r="BO80" i="2" s="1"/>
  <c r="BO77" i="2"/>
  <c r="CO8" i="2"/>
  <c r="CP8" i="2" s="1"/>
  <c r="CI11" i="2"/>
  <c r="AS77" i="2"/>
  <c r="AU76" i="2"/>
  <c r="AV76" i="2" s="1"/>
  <c r="AS79" i="2"/>
  <c r="AU71" i="2"/>
  <c r="AV71" i="2" s="1"/>
  <c r="AS72" i="2"/>
  <c r="AU72" i="2" s="1"/>
  <c r="AV72" i="2" s="1"/>
  <c r="CO26" i="2"/>
  <c r="CP26" i="2" s="1"/>
  <c r="CJ26" i="2"/>
  <c r="CJ36" i="2" s="1"/>
  <c r="CI29" i="2"/>
  <c r="AZ29" i="2"/>
  <c r="BA29" i="2" s="1"/>
  <c r="AX37" i="2"/>
  <c r="AZ37" i="2" s="1"/>
  <c r="BA37" i="2" s="1"/>
  <c r="CO9" i="2"/>
  <c r="CP9" i="2" s="1"/>
  <c r="CI10" i="2"/>
  <c r="CO10" i="2" s="1"/>
  <c r="CP10" i="2" s="1"/>
  <c r="AB74" i="2"/>
  <c r="AC74" i="2" s="1"/>
  <c r="AZ50" i="2"/>
  <c r="BA50" i="2" s="1"/>
  <c r="AA77" i="2"/>
  <c r="AA79" i="2"/>
  <c r="AA80" i="2" s="1"/>
  <c r="CO28" i="2"/>
  <c r="CP28" i="2" s="1"/>
  <c r="AE74" i="2"/>
  <c r="AE72" i="2"/>
  <c r="AG72" i="2" s="1"/>
  <c r="AH72" i="2" s="1"/>
  <c r="AG70" i="2"/>
  <c r="AH70" i="2" s="1"/>
  <c r="CL11" i="2"/>
  <c r="CL12" i="2" s="1"/>
  <c r="CL13" i="2" s="1"/>
  <c r="AG75" i="2"/>
  <c r="AH75" i="2" s="1"/>
  <c r="AX75" i="2"/>
  <c r="BY79" i="2"/>
  <c r="BY80" i="2" s="1"/>
  <c r="BY77" i="2"/>
  <c r="Y77" i="2"/>
  <c r="Y79" i="2"/>
  <c r="Y80" i="2" s="1"/>
  <c r="CO49" i="2"/>
  <c r="CP49" i="2" s="1"/>
  <c r="CI50" i="2"/>
  <c r="CO50" i="2" s="1"/>
  <c r="CP50" i="2" s="1"/>
  <c r="AX84" i="2"/>
  <c r="AG84" i="2"/>
  <c r="AH84" i="2" s="1"/>
  <c r="C79" i="2"/>
  <c r="C80" i="2" s="1"/>
  <c r="C77" i="2"/>
  <c r="AW77" i="2"/>
  <c r="AB76" i="2"/>
  <c r="AC76" i="2" s="1"/>
  <c r="Z77" i="2"/>
  <c r="AB77" i="2" s="1"/>
  <c r="AC77" i="2" s="1"/>
  <c r="Z79" i="2"/>
  <c r="AJ79" i="2"/>
  <c r="AJ80" i="2" s="1"/>
  <c r="AJ77" i="2"/>
  <c r="CI15" i="2"/>
  <c r="CI36" i="2" s="1"/>
  <c r="CO36" i="2" s="1"/>
  <c r="CP36" i="2" s="1"/>
  <c r="AZ15" i="2"/>
  <c r="BA15" i="2" s="1"/>
  <c r="AX14" i="2"/>
  <c r="AX35" i="2"/>
  <c r="AZ35" i="2" s="1"/>
  <c r="BA35" i="2" s="1"/>
  <c r="AW55" i="2"/>
  <c r="AG55" i="2"/>
  <c r="AH55" i="2" s="1"/>
  <c r="CF70" i="2"/>
  <c r="AE34" i="2"/>
  <c r="AG34" i="2" s="1"/>
  <c r="AH34" i="2" s="1"/>
  <c r="AG32" i="2"/>
  <c r="AH32" i="2" s="1"/>
  <c r="AX32" i="2"/>
  <c r="CK32" i="2"/>
  <c r="CK38" i="2"/>
  <c r="AW79" i="2"/>
  <c r="AW80" i="2" s="1"/>
  <c r="CF78" i="2"/>
  <c r="AZ78" i="2"/>
  <c r="BA78" i="2" s="1"/>
  <c r="AR77" i="2"/>
  <c r="AR79" i="2"/>
  <c r="AR80" i="2" s="1"/>
  <c r="AX70" i="2"/>
  <c r="CI43" i="2"/>
  <c r="AZ43" i="2"/>
  <c r="BA43" i="2" s="1"/>
  <c r="CL74" i="2"/>
  <c r="CL76" i="2" s="1"/>
  <c r="CL77" i="2" s="1"/>
  <c r="CL72" i="2"/>
  <c r="CF11" i="2"/>
  <c r="CI18" i="2"/>
  <c r="CO18" i="2" s="1"/>
  <c r="CP18" i="2" s="1"/>
  <c r="CO19" i="2"/>
  <c r="CP19" i="2" s="1"/>
  <c r="AD74" i="2"/>
  <c r="AD76" i="2" s="1"/>
  <c r="AD72" i="2"/>
  <c r="D70" i="3" l="1"/>
  <c r="M69" i="3"/>
  <c r="AZ64" i="3"/>
  <c r="BA64" i="3" s="1"/>
  <c r="BW64" i="3"/>
  <c r="CA64" i="3" s="1"/>
  <c r="CB64" i="3" s="1"/>
  <c r="BY8" i="3"/>
  <c r="BX8" i="3" s="1"/>
  <c r="BY9" i="3"/>
  <c r="BY60" i="3" s="1"/>
  <c r="BY61" i="3" s="1"/>
  <c r="C70" i="3"/>
  <c r="L69" i="3"/>
  <c r="Z69" i="3"/>
  <c r="Q70" i="3"/>
  <c r="M67" i="3"/>
  <c r="AF65" i="3"/>
  <c r="BX64" i="3"/>
  <c r="BX65" i="3" s="1"/>
  <c r="AX63" i="3"/>
  <c r="AG63" i="3"/>
  <c r="AH63" i="3" s="1"/>
  <c r="AX61" i="3"/>
  <c r="AZ59" i="3"/>
  <c r="BA59" i="3" s="1"/>
  <c r="BW59" i="3"/>
  <c r="P70" i="3"/>
  <c r="Y69" i="3"/>
  <c r="Y70" i="3" s="1"/>
  <c r="AT69" i="3"/>
  <c r="AT70" i="3" s="1"/>
  <c r="AK70" i="3"/>
  <c r="BB70" i="3"/>
  <c r="BQ69" i="3"/>
  <c r="BQ70" i="3" s="1"/>
  <c r="AE65" i="3"/>
  <c r="N65" i="3"/>
  <c r="O65" i="3" s="1"/>
  <c r="L67" i="3"/>
  <c r="BX12" i="3"/>
  <c r="BX27" i="3" s="1"/>
  <c r="CA12" i="3"/>
  <c r="CB12" i="3" s="1"/>
  <c r="AD65" i="3"/>
  <c r="K67" i="3"/>
  <c r="BR67" i="3"/>
  <c r="BT67" i="3" s="1"/>
  <c r="BU67" i="3" s="1"/>
  <c r="BT65" i="3"/>
  <c r="BU65" i="3" s="1"/>
  <c r="AG61" i="3"/>
  <c r="AH61" i="3" s="1"/>
  <c r="BX10" i="3"/>
  <c r="CA10" i="3"/>
  <c r="CB10" i="3" s="1"/>
  <c r="BW25" i="3"/>
  <c r="CA25" i="3" s="1"/>
  <c r="CB25" i="3" s="1"/>
  <c r="BW24" i="3"/>
  <c r="CA24" i="3" s="1"/>
  <c r="CB24" i="3" s="1"/>
  <c r="AY61" i="3"/>
  <c r="BZ59" i="3"/>
  <c r="BZ61" i="3" s="1"/>
  <c r="AX74" i="3"/>
  <c r="AG74" i="3"/>
  <c r="AH74" i="3" s="1"/>
  <c r="AJ70" i="3"/>
  <c r="AS69" i="3"/>
  <c r="K69" i="3"/>
  <c r="B70" i="3"/>
  <c r="AI70" i="3"/>
  <c r="AR69" i="3"/>
  <c r="AR70" i="3" s="1"/>
  <c r="BW23" i="3"/>
  <c r="CA23" i="3" s="1"/>
  <c r="CB23" i="3" s="1"/>
  <c r="CA21" i="3"/>
  <c r="CB21" i="3" s="1"/>
  <c r="AU65" i="3"/>
  <c r="AV65" i="3" s="1"/>
  <c r="AS67" i="3"/>
  <c r="AU67" i="3" s="1"/>
  <c r="AV67" i="3" s="1"/>
  <c r="Z67" i="3"/>
  <c r="AB67" i="3" s="1"/>
  <c r="AC67" i="3" s="1"/>
  <c r="AB65" i="3"/>
  <c r="AC65" i="3" s="1"/>
  <c r="AW61" i="3"/>
  <c r="BV59" i="3"/>
  <c r="BV61" i="3" s="1"/>
  <c r="BC70" i="3"/>
  <c r="BR69" i="3"/>
  <c r="BY26" i="3"/>
  <c r="BY21" i="3"/>
  <c r="AA69" i="3"/>
  <c r="AA70" i="3" s="1"/>
  <c r="CF71" i="2"/>
  <c r="CF34" i="2"/>
  <c r="L77" i="2"/>
  <c r="N77" i="2" s="1"/>
  <c r="O77" i="2" s="1"/>
  <c r="L79" i="2"/>
  <c r="N76" i="2"/>
  <c r="O76" i="2" s="1"/>
  <c r="CF12" i="2"/>
  <c r="CF13" i="2" s="1"/>
  <c r="CO43" i="2"/>
  <c r="CP43" i="2" s="1"/>
  <c r="CI70" i="2"/>
  <c r="CK75" i="2"/>
  <c r="CK76" i="2" s="1"/>
  <c r="CK34" i="2"/>
  <c r="CF74" i="2"/>
  <c r="CF76" i="2" s="1"/>
  <c r="CF77" i="2" s="1"/>
  <c r="CF72" i="2"/>
  <c r="AX71" i="2"/>
  <c r="AZ71" i="2" s="1"/>
  <c r="BA71" i="2" s="1"/>
  <c r="AZ14" i="2"/>
  <c r="BA14" i="2" s="1"/>
  <c r="AZ84" i="2"/>
  <c r="BA84" i="2" s="1"/>
  <c r="CI84" i="2"/>
  <c r="CO84" i="2" s="1"/>
  <c r="CP84" i="2" s="1"/>
  <c r="AE76" i="2"/>
  <c r="AG74" i="2"/>
  <c r="AH74" i="2" s="1"/>
  <c r="CO11" i="2"/>
  <c r="CP11" i="2" s="1"/>
  <c r="AE13" i="2"/>
  <c r="AG13" i="2" s="1"/>
  <c r="AH13" i="2" s="1"/>
  <c r="AG12" i="2"/>
  <c r="AH12" i="2" s="1"/>
  <c r="CI75" i="2"/>
  <c r="CO75" i="2" s="1"/>
  <c r="CP75" i="2" s="1"/>
  <c r="AZ75" i="2"/>
  <c r="BA75" i="2" s="1"/>
  <c r="AU77" i="2"/>
  <c r="AV77" i="2" s="1"/>
  <c r="AD77" i="2"/>
  <c r="AD79" i="2"/>
  <c r="AD80" i="2" s="1"/>
  <c r="CF79" i="2"/>
  <c r="CF80" i="2" s="1"/>
  <c r="CO78" i="2"/>
  <c r="CP78" i="2" s="1"/>
  <c r="Z80" i="2"/>
  <c r="AB80" i="2" s="1"/>
  <c r="AC80" i="2" s="1"/>
  <c r="AB79" i="2"/>
  <c r="AC79" i="2" s="1"/>
  <c r="AU79" i="2"/>
  <c r="AV79" i="2" s="1"/>
  <c r="AS80" i="2"/>
  <c r="AU80" i="2" s="1"/>
  <c r="AV80" i="2" s="1"/>
  <c r="CO17" i="2"/>
  <c r="CP17" i="2" s="1"/>
  <c r="CI38" i="2"/>
  <c r="CO38" i="2" s="1"/>
  <c r="CP38" i="2" s="1"/>
  <c r="CB80" i="2"/>
  <c r="CD80" i="2" s="1"/>
  <c r="CE80" i="2" s="1"/>
  <c r="CD79" i="2"/>
  <c r="CE79" i="2" s="1"/>
  <c r="CJ29" i="2"/>
  <c r="CO29" i="2"/>
  <c r="CP29" i="2" s="1"/>
  <c r="CI37" i="2"/>
  <c r="CO37" i="2" s="1"/>
  <c r="CP37" i="2" s="1"/>
  <c r="AX74" i="2"/>
  <c r="AX72" i="2"/>
  <c r="AZ72" i="2" s="1"/>
  <c r="BA72" i="2" s="1"/>
  <c r="AZ70" i="2"/>
  <c r="BA70" i="2" s="1"/>
  <c r="AX34" i="2"/>
  <c r="AZ34" i="2" s="1"/>
  <c r="BA34" i="2" s="1"/>
  <c r="AZ32" i="2"/>
  <c r="BA32" i="2" s="1"/>
  <c r="CI32" i="2"/>
  <c r="CF55" i="2"/>
  <c r="CO55" i="2" s="1"/>
  <c r="CP55" i="2" s="1"/>
  <c r="AZ55" i="2"/>
  <c r="BA55" i="2" s="1"/>
  <c r="CO15" i="2"/>
  <c r="CP15" i="2" s="1"/>
  <c r="CI14" i="2"/>
  <c r="CI12" i="2" s="1"/>
  <c r="CI35" i="2"/>
  <c r="CO35" i="2" s="1"/>
  <c r="CP35" i="2" s="1"/>
  <c r="CL79" i="2"/>
  <c r="CL80" i="2" s="1"/>
  <c r="AX12" i="2"/>
  <c r="BX9" i="3" l="1"/>
  <c r="BX25" i="3"/>
  <c r="BX24" i="3"/>
  <c r="N67" i="3"/>
  <c r="O67" i="3" s="1"/>
  <c r="AZ61" i="3"/>
  <c r="BA61" i="3" s="1"/>
  <c r="BX69" i="3"/>
  <c r="Z70" i="3"/>
  <c r="AB70" i="3" s="1"/>
  <c r="AC70" i="3" s="1"/>
  <c r="AB69" i="3"/>
  <c r="AC69" i="3" s="1"/>
  <c r="BR70" i="3"/>
  <c r="BT70" i="3" s="1"/>
  <c r="BU70" i="3" s="1"/>
  <c r="BT69" i="3"/>
  <c r="BU69" i="3" s="1"/>
  <c r="AD67" i="3"/>
  <c r="AW65" i="3"/>
  <c r="AY65" i="3"/>
  <c r="AF67" i="3"/>
  <c r="L70" i="3"/>
  <c r="AE69" i="3"/>
  <c r="N69" i="3"/>
  <c r="O69" i="3" s="1"/>
  <c r="K70" i="3"/>
  <c r="AD69" i="3"/>
  <c r="AZ74" i="3"/>
  <c r="BA74" i="3" s="1"/>
  <c r="BW74" i="3"/>
  <c r="CA74" i="3" s="1"/>
  <c r="CB74" i="3" s="1"/>
  <c r="AX65" i="3"/>
  <c r="AG65" i="3"/>
  <c r="AH65" i="3" s="1"/>
  <c r="AE67" i="3"/>
  <c r="AG67" i="3" s="1"/>
  <c r="AH67" i="3" s="1"/>
  <c r="BW61" i="3"/>
  <c r="CA61" i="3" s="1"/>
  <c r="CB61" i="3" s="1"/>
  <c r="CA59" i="3"/>
  <c r="CB59" i="3" s="1"/>
  <c r="AZ63" i="3"/>
  <c r="BA63" i="3" s="1"/>
  <c r="BW63" i="3"/>
  <c r="CA63" i="3" s="1"/>
  <c r="CB63" i="3" s="1"/>
  <c r="BY64" i="3"/>
  <c r="BY65" i="3" s="1"/>
  <c r="BY23" i="3"/>
  <c r="AU69" i="3"/>
  <c r="AV69" i="3" s="1"/>
  <c r="AS70" i="3"/>
  <c r="AU70" i="3" s="1"/>
  <c r="AV70" i="3" s="1"/>
  <c r="AF69" i="3"/>
  <c r="M70" i="3"/>
  <c r="CO12" i="2"/>
  <c r="CP12" i="2" s="1"/>
  <c r="CI13" i="2"/>
  <c r="CO13" i="2" s="1"/>
  <c r="CP13" i="2" s="1"/>
  <c r="L80" i="2"/>
  <c r="N80" i="2" s="1"/>
  <c r="O80" i="2" s="1"/>
  <c r="N79" i="2"/>
  <c r="O79" i="2" s="1"/>
  <c r="CI71" i="2"/>
  <c r="CO71" i="2" s="1"/>
  <c r="CP71" i="2" s="1"/>
  <c r="CO14" i="2"/>
  <c r="CP14" i="2" s="1"/>
  <c r="CI34" i="2"/>
  <c r="CO34" i="2" s="1"/>
  <c r="CP34" i="2" s="1"/>
  <c r="CO32" i="2"/>
  <c r="CP32" i="2" s="1"/>
  <c r="CJ32" i="2"/>
  <c r="CJ37" i="2"/>
  <c r="CI74" i="2"/>
  <c r="CI72" i="2"/>
  <c r="CO72" i="2" s="1"/>
  <c r="CP72" i="2" s="1"/>
  <c r="CO70" i="2"/>
  <c r="CP70" i="2" s="1"/>
  <c r="AZ12" i="2"/>
  <c r="BA12" i="2" s="1"/>
  <c r="AX13" i="2"/>
  <c r="AZ13" i="2" s="1"/>
  <c r="BA13" i="2" s="1"/>
  <c r="AX76" i="2"/>
  <c r="AZ74" i="2"/>
  <c r="BA74" i="2" s="1"/>
  <c r="AE77" i="2"/>
  <c r="AG77" i="2" s="1"/>
  <c r="AH77" i="2" s="1"/>
  <c r="AG76" i="2"/>
  <c r="AH76" i="2" s="1"/>
  <c r="AE79" i="2"/>
  <c r="CK79" i="2"/>
  <c r="CK80" i="2" s="1"/>
  <c r="CK77" i="2"/>
  <c r="AE70" i="3" l="1"/>
  <c r="AX69" i="3"/>
  <c r="AG69" i="3"/>
  <c r="AH69" i="3" s="1"/>
  <c r="AW67" i="3"/>
  <c r="BV65" i="3"/>
  <c r="BV67" i="3" s="1"/>
  <c r="BX60" i="3"/>
  <c r="BX23" i="3"/>
  <c r="AD70" i="3"/>
  <c r="AW69" i="3"/>
  <c r="N70" i="3"/>
  <c r="O70" i="3" s="1"/>
  <c r="AX67" i="3"/>
  <c r="AZ67" i="3" s="1"/>
  <c r="BA67" i="3" s="1"/>
  <c r="BW65" i="3"/>
  <c r="AZ65" i="3"/>
  <c r="BA65" i="3" s="1"/>
  <c r="BX70" i="3"/>
  <c r="AF70" i="3"/>
  <c r="AY69" i="3"/>
  <c r="BY67" i="3"/>
  <c r="BY69" i="3"/>
  <c r="BY70" i="3" s="1"/>
  <c r="BZ65" i="3"/>
  <c r="BZ67" i="3" s="1"/>
  <c r="AY67" i="3"/>
  <c r="AZ76" i="2"/>
  <c r="BA76" i="2" s="1"/>
  <c r="AX77" i="2"/>
  <c r="AZ77" i="2" s="1"/>
  <c r="BA77" i="2" s="1"/>
  <c r="AX79" i="2"/>
  <c r="CI76" i="2"/>
  <c r="CO74" i="2"/>
  <c r="CP74" i="2" s="1"/>
  <c r="AE80" i="2"/>
  <c r="AG80" i="2" s="1"/>
  <c r="AH80" i="2" s="1"/>
  <c r="AG79" i="2"/>
  <c r="AH79" i="2" s="1"/>
  <c r="CJ75" i="2"/>
  <c r="CJ76" i="2" s="1"/>
  <c r="CJ34" i="2"/>
  <c r="AY70" i="3" l="1"/>
  <c r="BZ69" i="3"/>
  <c r="BZ70" i="3" s="1"/>
  <c r="BW67" i="3"/>
  <c r="CA67" i="3" s="1"/>
  <c r="CB67" i="3" s="1"/>
  <c r="CA65" i="3"/>
  <c r="CB65" i="3" s="1"/>
  <c r="BX61" i="3"/>
  <c r="BX67" i="3"/>
  <c r="BW69" i="3"/>
  <c r="AX70" i="3"/>
  <c r="AZ69" i="3"/>
  <c r="BA69" i="3" s="1"/>
  <c r="BV69" i="3"/>
  <c r="BV70" i="3" s="1"/>
  <c r="AW70" i="3"/>
  <c r="AG70" i="3"/>
  <c r="AH70" i="3" s="1"/>
  <c r="CI77" i="2"/>
  <c r="CO77" i="2" s="1"/>
  <c r="CP77" i="2" s="1"/>
  <c r="CO76" i="2"/>
  <c r="CP76" i="2" s="1"/>
  <c r="CI79" i="2"/>
  <c r="AX80" i="2"/>
  <c r="AZ80" i="2" s="1"/>
  <c r="BA80" i="2" s="1"/>
  <c r="AZ79" i="2"/>
  <c r="BA79" i="2" s="1"/>
  <c r="CJ77" i="2"/>
  <c r="CJ79" i="2"/>
  <c r="CJ80" i="2" s="1"/>
  <c r="AZ70" i="3" l="1"/>
  <c r="BA70" i="3" s="1"/>
  <c r="CA69" i="3"/>
  <c r="CB69" i="3" s="1"/>
  <c r="BW70" i="3"/>
  <c r="CA70" i="3" s="1"/>
  <c r="CB70" i="3" s="1"/>
  <c r="CO79" i="2"/>
  <c r="CP79" i="2" s="1"/>
  <c r="CI80" i="2"/>
  <c r="CO80" i="2" s="1"/>
  <c r="CP80" i="2" s="1"/>
</calcChain>
</file>

<file path=xl/sharedStrings.xml><?xml version="1.0" encoding="utf-8"?>
<sst xmlns="http://schemas.openxmlformats.org/spreadsheetml/2006/main" count="859" uniqueCount="131">
  <si>
    <t xml:space="preserve">ФАКТИЧЕСКИЕ ФИНАНСОВЫЕ ПОКАЗАТЕЛИ </t>
  </si>
  <si>
    <t>УСЛУГ ВОДОСНАБЖЕНИЯ ЗА 2018 ГОД</t>
  </si>
  <si>
    <t>ОБЪЕМНЫЕ ПОКАЗАТЕЛИ СИСТЕМЫ ВОДОСНАБЖЕНИЯ</t>
  </si>
  <si>
    <t>Показатели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</si>
  <si>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</si>
  <si>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</si>
  <si>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</si>
  <si>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</si>
  <si>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</si>
  <si>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</si>
  <si>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</si>
  <si>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</si>
  <si>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</si>
  <si>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</si>
  <si>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</si>
  <si>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</si>
  <si>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</si>
  <si>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</si>
  <si>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</si>
  <si>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</si>
  <si>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</si>
  <si>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</si>
  <si>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2018 ГОД</t>
  </si>
  <si>
    <t>ПЛАН</t>
  </si>
  <si>
    <t>ФАКТ</t>
  </si>
  <si>
    <t>ПРОШЛ.</t>
  </si>
  <si>
    <t>ОТКЛОНЕНИЕ</t>
  </si>
  <si>
    <t>ПЛАН ВСЕГО</t>
  </si>
  <si>
    <t>ПРОШЛ. ВСЕГО</t>
  </si>
  <si>
    <t>ОТКЛОНЕНИЕ,</t>
  </si>
  <si>
    <t>абс.</t>
  </si>
  <si>
    <t>%</t>
  </si>
  <si>
    <t>ВСЕГО</t>
  </si>
  <si>
    <t>Вода</t>
  </si>
  <si>
    <t>Тех.Вода</t>
  </si>
  <si>
    <t xml:space="preserve">Поднято воды </t>
  </si>
  <si>
    <t>Расход на собств.нужды</t>
  </si>
  <si>
    <t>тоже в %</t>
  </si>
  <si>
    <t xml:space="preserve">Подано воды в сеть </t>
  </si>
  <si>
    <t>Потери воды</t>
  </si>
  <si>
    <t>% потерь к объему поданой  в сеть воды</t>
  </si>
  <si>
    <t>Реализация воды, в том числе:</t>
  </si>
  <si>
    <t>населению</t>
  </si>
  <si>
    <t>прочим потребителям, в том числе:</t>
  </si>
  <si>
    <t>техническая вода</t>
  </si>
  <si>
    <t>для осуществления ГВС, в том числе:</t>
  </si>
  <si>
    <t>на нужды ГВС МП "ОК и ТС"</t>
  </si>
  <si>
    <t>на нужды ГВС ОАО "РЖД"</t>
  </si>
  <si>
    <t>ДОХОДЫ С УЧЕТОМ УСТАНОВЛЕННЫХ ТАРИФОВ</t>
  </si>
  <si>
    <t>ОТКЛОНЕНИЕ, абс.</t>
  </si>
  <si>
    <t>ОТКЛОНЕНИЕ, %.</t>
  </si>
  <si>
    <t>Население</t>
  </si>
  <si>
    <t>Возмещение убытков</t>
  </si>
  <si>
    <t>Прочие потребители</t>
  </si>
  <si>
    <t>Техническая вода</t>
  </si>
  <si>
    <t>Для осуществления ГВС, в том числе:</t>
  </si>
  <si>
    <t>Всего доходов, в том числе:</t>
  </si>
  <si>
    <t>инвестиционная составляющая</t>
  </si>
  <si>
    <t>Отпускной тариф, руб. куб.м.</t>
  </si>
  <si>
    <t>население</t>
  </si>
  <si>
    <t>возмещение убытков</t>
  </si>
  <si>
    <t>прочие потребители</t>
  </si>
  <si>
    <t>ФИНАНСОВЫЕ ЗАТРАТЫ</t>
  </si>
  <si>
    <t>Электроэнергия</t>
  </si>
  <si>
    <t>Амортизация</t>
  </si>
  <si>
    <t>Малоценное имущество до 40 тыс.руб.</t>
  </si>
  <si>
    <t>Ремонт и техобслуживание</t>
  </si>
  <si>
    <t>Материалы</t>
  </si>
  <si>
    <t>Затраты на оплату труда</t>
  </si>
  <si>
    <t>Отчисления на соцнужды</t>
  </si>
  <si>
    <t>то же в %</t>
  </si>
  <si>
    <t>Цеховые расходы всего, в том числе</t>
  </si>
  <si>
    <t>заработная плата цехового персонала</t>
  </si>
  <si>
    <t>отчисления на соцнужды</t>
  </si>
  <si>
    <t>ГСМ</t>
  </si>
  <si>
    <t>прочие</t>
  </si>
  <si>
    <t>Налоги и сборы всего, в том числе</t>
  </si>
  <si>
    <t>плата за водопользование (водный налог)</t>
  </si>
  <si>
    <t>транспортный налог</t>
  </si>
  <si>
    <t>плата за загрязн.окр.среды</t>
  </si>
  <si>
    <t>налог на имущество</t>
  </si>
  <si>
    <t>Общеэксплуатационные расходы, в т. ч.</t>
  </si>
  <si>
    <t>заработная плата АУР</t>
  </si>
  <si>
    <t>страховые взносы</t>
  </si>
  <si>
    <t>электроэнергия</t>
  </si>
  <si>
    <t>природный газ</t>
  </si>
  <si>
    <t>амортизация</t>
  </si>
  <si>
    <t xml:space="preserve">прочие </t>
  </si>
  <si>
    <t>Выпад. расх. прошл. периодов, в т.ч.</t>
  </si>
  <si>
    <t>Резерв (сбытовые расходы)</t>
  </si>
  <si>
    <t>Всего расходов</t>
  </si>
  <si>
    <t>Реализация, тыс. куб. м</t>
  </si>
  <si>
    <t>Себестоимость, руб.</t>
  </si>
  <si>
    <t>Корректировка НВВ</t>
  </si>
  <si>
    <t>НВВ с учетом корректировки</t>
  </si>
  <si>
    <t xml:space="preserve">Прибыль </t>
  </si>
  <si>
    <t>НВВ Всего, тыс. руб.</t>
  </si>
  <si>
    <t>Тариф, в руб./куб. м</t>
  </si>
  <si>
    <t>Инвестиционная составляющая</t>
  </si>
  <si>
    <t>НВВ с инвест. составляющей, руб.</t>
  </si>
  <si>
    <t>Тариф с инвест. составляющей</t>
  </si>
  <si>
    <t>ПРОЧИЕ РАСХОДЫ ВСЕГО, В Т.Ч.:</t>
  </si>
  <si>
    <t>Технологическое присоединение к централизованной системе водоснабжения</t>
  </si>
  <si>
    <t>Прочая коммерческая деятельность</t>
  </si>
  <si>
    <t>Всего расходов (с прочими расходами)</t>
  </si>
  <si>
    <t>Директор МП "Горводоканал"</t>
  </si>
  <si>
    <t>Ерофеевский А.В.</t>
  </si>
  <si>
    <t>Горынцев А.Л.</t>
  </si>
  <si>
    <t>А.В. Ерофеевский</t>
  </si>
  <si>
    <t>Гавриленко О.В.</t>
  </si>
  <si>
    <t>Гл. Экономист МП "Горводоканал"</t>
  </si>
  <si>
    <t>А.Л. Горынцев</t>
  </si>
  <si>
    <t>ФАКТИЧЕСКИЕ ФИНАНСОВЫЕ ПОКАЗАТЕЛИ</t>
  </si>
  <si>
    <t>УСЛУГ ВОДООТВЕДЕНИЯ ЗА 2018 ГОД</t>
  </si>
  <si>
    <t>ОБЪЕМНЫЕ ПОКАЗАТЕЛИ СИСТЕМЫ ВОДООТВЕДЕНИЯ</t>
  </si>
  <si>
    <t>4  КВАРТАЛ</t>
  </si>
  <si>
    <t>ПЛАН  ВСЕГО</t>
  </si>
  <si>
    <t>Стоки</t>
  </si>
  <si>
    <t>Очистка</t>
  </si>
  <si>
    <t>Очищено стоков всего</t>
  </si>
  <si>
    <t>Принято стоков, в том числе</t>
  </si>
  <si>
    <t>население (неканализованный жилфонд)</t>
  </si>
  <si>
    <t>от прочих потребителей</t>
  </si>
  <si>
    <t>Неканализованный жилой фонд</t>
  </si>
  <si>
    <t>ПЛАН ФИНАНСОВЫХ ЗАТРАТ</t>
  </si>
  <si>
    <t>Страховые взносы</t>
  </si>
  <si>
    <t>платежи за сброс загрязняющих веществ в пределах норматива</t>
  </si>
  <si>
    <t>Выпадающие расходы прошлых периодов, в т.ч.</t>
  </si>
  <si>
    <t>НВВ с инвестиционной составляющей, тыс.руб.</t>
  </si>
  <si>
    <t>ПРОЧИЕ РАССХОДЫ ВСЕГО, В Т.Ч.:</t>
  </si>
  <si>
    <t>Технологическое присоединение к централизованной системе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</si>
</sst>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1" fillId="0" borderId="0" xfId="1" applyFont="1"/>
    <xf numFmtId="0" fontId="3" fillId="2" borderId="1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3" xfId="1" applyFont="1" applyFill="1" applyBorder="1"/>
    <xf numFmtId="0" fontId="4" fillId="0" borderId="4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 applyProtection="1">
      <alignment vertical="center"/>
      <protection locked="0"/>
    </xf>
    <xf numFmtId="164" fontId="6" fillId="3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horizontal="right" wrapText="1"/>
    </xf>
    <xf numFmtId="4" fontId="6" fillId="3" borderId="4" xfId="1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 applyProtection="1">
      <alignment vertical="center"/>
      <protection locked="0"/>
    </xf>
    <xf numFmtId="164" fontId="7" fillId="3" borderId="4" xfId="1" applyNumberFormat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horizontal="right" wrapText="1"/>
    </xf>
    <xf numFmtId="4" fontId="7" fillId="3" borderId="4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vertical="center" wrapText="1"/>
    </xf>
    <xf numFmtId="10" fontId="9" fillId="0" borderId="4" xfId="1" applyNumberFormat="1" applyFont="1" applyFill="1" applyBorder="1" applyAlignment="1">
      <alignment vertical="center"/>
    </xf>
    <xf numFmtId="10" fontId="9" fillId="3" borderId="4" xfId="1" applyNumberFormat="1" applyFont="1" applyFill="1" applyBorder="1" applyAlignment="1">
      <alignment vertical="center"/>
    </xf>
    <xf numFmtId="10" fontId="9" fillId="3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 applyProtection="1">
      <alignment vertical="center"/>
      <protection locked="0"/>
    </xf>
    <xf numFmtId="164" fontId="9" fillId="3" borderId="4" xfId="1" applyNumberFormat="1" applyFont="1" applyFill="1" applyBorder="1" applyAlignment="1">
      <alignment vertical="center"/>
    </xf>
    <xf numFmtId="4" fontId="9" fillId="3" borderId="4" xfId="1" applyNumberFormat="1" applyFont="1" applyFill="1" applyBorder="1" applyAlignment="1">
      <alignment horizontal="right" wrapText="1"/>
    </xf>
    <xf numFmtId="4" fontId="9" fillId="3" borderId="4" xfId="1" applyNumberFormat="1" applyFont="1" applyFill="1" applyBorder="1" applyAlignment="1">
      <alignment vertical="center"/>
    </xf>
    <xf numFmtId="164" fontId="9" fillId="3" borderId="5" xfId="1" applyNumberFormat="1" applyFont="1" applyFill="1" applyBorder="1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4" fontId="7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 applyProtection="1">
      <alignment vertical="center"/>
      <protection locked="0"/>
    </xf>
    <xf numFmtId="0" fontId="8" fillId="0" borderId="4" xfId="1" applyFont="1" applyBorder="1" applyAlignment="1">
      <alignment vertical="center" wrapText="1"/>
    </xf>
    <xf numFmtId="4" fontId="9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>
      <alignment vertical="center" wrapText="1"/>
    </xf>
    <xf numFmtId="4" fontId="6" fillId="0" borderId="4" xfId="1" applyNumberFormat="1" applyFont="1" applyFill="1" applyBorder="1" applyAlignment="1">
      <alignment vertical="center"/>
    </xf>
    <xf numFmtId="4" fontId="9" fillId="0" borderId="4" xfId="1" applyNumberFormat="1" applyFont="1" applyFill="1" applyBorder="1" applyAlignment="1" applyProtection="1">
      <alignment vertical="center"/>
      <protection locked="0"/>
    </xf>
    <xf numFmtId="0" fontId="8" fillId="0" borderId="1" xfId="1" applyFont="1" applyBorder="1" applyAlignment="1">
      <alignment vertical="center" wrapText="1"/>
    </xf>
    <xf numFmtId="2" fontId="9" fillId="0" borderId="4" xfId="1" applyNumberFormat="1" applyFont="1" applyFill="1" applyBorder="1"/>
    <xf numFmtId="2" fontId="9" fillId="3" borderId="4" xfId="1" applyNumberFormat="1" applyFont="1" applyFill="1" applyBorder="1"/>
    <xf numFmtId="4" fontId="10" fillId="3" borderId="4" xfId="1" applyNumberFormat="1" applyFont="1" applyFill="1" applyBorder="1" applyAlignment="1">
      <alignment horizontal="right" wrapText="1"/>
    </xf>
    <xf numFmtId="0" fontId="1" fillId="2" borderId="2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4" xfId="1" applyFont="1" applyBorder="1" applyAlignment="1">
      <alignment vertical="center"/>
    </xf>
    <xf numFmtId="4" fontId="7" fillId="0" borderId="4" xfId="1" applyNumberFormat="1" applyFont="1" applyFill="1" applyBorder="1"/>
    <xf numFmtId="4" fontId="4" fillId="0" borderId="4" xfId="1" applyNumberFormat="1" applyFont="1" applyFill="1" applyBorder="1" applyProtection="1">
      <protection locked="0"/>
    </xf>
    <xf numFmtId="0" fontId="8" fillId="0" borderId="4" xfId="1" applyFont="1" applyBorder="1" applyAlignment="1">
      <alignment vertical="center"/>
    </xf>
    <xf numFmtId="10" fontId="9" fillId="0" borderId="4" xfId="1" applyNumberFormat="1" applyFont="1" applyFill="1" applyBorder="1"/>
    <xf numFmtId="10" fontId="9" fillId="3" borderId="4" xfId="1" applyNumberFormat="1" applyFont="1" applyFill="1" applyBorder="1"/>
    <xf numFmtId="2" fontId="7" fillId="0" borderId="4" xfId="1" applyNumberFormat="1" applyFont="1" applyFill="1" applyBorder="1" applyProtection="1">
      <protection locked="0"/>
    </xf>
    <xf numFmtId="2" fontId="7" fillId="3" borderId="4" xfId="1" applyNumberFormat="1" applyFont="1" applyFill="1" applyBorder="1" applyAlignment="1">
      <alignment vertical="center"/>
    </xf>
    <xf numFmtId="2" fontId="7" fillId="3" borderId="4" xfId="1" applyNumberFormat="1" applyFont="1" applyFill="1" applyBorder="1" applyAlignment="1">
      <alignment horizontal="right" wrapText="1"/>
    </xf>
    <xf numFmtId="4" fontId="7" fillId="0" borderId="4" xfId="1" applyNumberFormat="1" applyFont="1" applyFill="1" applyBorder="1" applyProtection="1">
      <protection locked="0"/>
    </xf>
    <xf numFmtId="4" fontId="9" fillId="0" borderId="4" xfId="1" applyNumberFormat="1" applyFont="1" applyFill="1" applyBorder="1"/>
    <xf numFmtId="2" fontId="8" fillId="0" borderId="4" xfId="1" applyNumberFormat="1" applyFont="1" applyFill="1" applyBorder="1" applyProtection="1">
      <protection locked="0"/>
    </xf>
    <xf numFmtId="2" fontId="9" fillId="3" borderId="4" xfId="1" applyNumberFormat="1" applyFont="1" applyFill="1" applyBorder="1" applyAlignment="1">
      <alignment vertical="center"/>
    </xf>
    <xf numFmtId="2" fontId="9" fillId="3" borderId="4" xfId="1" applyNumberFormat="1" applyFont="1" applyFill="1" applyBorder="1" applyAlignment="1">
      <alignment horizontal="right" wrapText="1"/>
    </xf>
    <xf numFmtId="4" fontId="8" fillId="0" borderId="4" xfId="1" applyNumberFormat="1" applyFont="1" applyFill="1" applyBorder="1" applyProtection="1">
      <protection locked="0"/>
    </xf>
    <xf numFmtId="0" fontId="8" fillId="0" borderId="4" xfId="1" applyFont="1" applyFill="1" applyBorder="1" applyAlignment="1">
      <alignment vertical="center"/>
    </xf>
    <xf numFmtId="2" fontId="7" fillId="0" borderId="4" xfId="1" applyNumberFormat="1" applyFont="1" applyFill="1" applyBorder="1"/>
    <xf numFmtId="2" fontId="4" fillId="0" borderId="4" xfId="1" applyNumberFormat="1" applyFont="1" applyFill="1" applyBorder="1" applyProtection="1">
      <protection locked="0"/>
    </xf>
    <xf numFmtId="0" fontId="3" fillId="0" borderId="4" xfId="1" applyFont="1" applyBorder="1" applyAlignment="1">
      <alignment vertical="center"/>
    </xf>
    <xf numFmtId="2" fontId="6" fillId="0" borderId="4" xfId="1" applyNumberFormat="1" applyFont="1" applyFill="1" applyBorder="1"/>
    <xf numFmtId="2" fontId="6" fillId="3" borderId="4" xfId="1" applyNumberFormat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horizontal="right" wrapText="1"/>
    </xf>
    <xf numFmtId="2" fontId="6" fillId="3" borderId="4" xfId="1" applyNumberFormat="1" applyFont="1" applyFill="1" applyBorder="1"/>
    <xf numFmtId="4" fontId="6" fillId="0" borderId="4" xfId="1" applyNumberFormat="1" applyFont="1" applyFill="1" applyBorder="1"/>
    <xf numFmtId="4" fontId="6" fillId="3" borderId="4" xfId="1" applyNumberFormat="1" applyFont="1" applyFill="1" applyBorder="1"/>
    <xf numFmtId="0" fontId="3" fillId="0" borderId="4" xfId="1" applyFont="1" applyFill="1" applyBorder="1" applyAlignment="1">
      <alignment vertical="center"/>
    </xf>
    <xf numFmtId="2" fontId="6" fillId="0" borderId="4" xfId="1" applyNumberFormat="1" applyFont="1" applyFill="1" applyBorder="1" applyProtection="1">
      <protection locked="0"/>
    </xf>
    <xf numFmtId="2" fontId="3" fillId="0" borderId="4" xfId="1" applyNumberFormat="1" applyFont="1" applyFill="1" applyBorder="1" applyProtection="1">
      <protection locked="0"/>
    </xf>
    <xf numFmtId="4" fontId="6" fillId="0" borderId="4" xfId="1" applyNumberFormat="1" applyFont="1" applyFill="1" applyBorder="1" applyProtection="1">
      <protection locked="0"/>
    </xf>
    <xf numFmtId="2" fontId="6" fillId="0" borderId="4" xfId="1" applyNumberFormat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1" fillId="0" borderId="0" xfId="1" applyFont="1"/>
    <xf numFmtId="0" fontId="4" fillId="0" borderId="0" xfId="1" applyFont="1" applyFill="1"/>
    <xf numFmtId="0" fontId="12" fillId="0" borderId="0" xfId="1" applyFont="1"/>
    <xf numFmtId="0" fontId="1" fillId="0" borderId="0" xfId="1" applyFill="1"/>
    <xf numFmtId="0" fontId="13" fillId="0" borderId="0" xfId="1" applyFont="1"/>
    <xf numFmtId="0" fontId="3" fillId="2" borderId="1" xfId="1" applyFont="1" applyFill="1" applyBorder="1" applyAlignment="1">
      <alignment horizontal="left" vertical="center" wrapText="1"/>
    </xf>
    <xf numFmtId="0" fontId="1" fillId="0" borderId="2" xfId="1" applyBorder="1" applyAlignment="1"/>
    <xf numFmtId="0" fontId="1" fillId="2" borderId="7" xfId="1" applyFill="1" applyBorder="1"/>
    <xf numFmtId="0" fontId="1" fillId="2" borderId="8" xfId="1" applyFill="1" applyBorder="1"/>
    <xf numFmtId="0" fontId="1" fillId="0" borderId="2" xfId="1" applyBorder="1"/>
    <xf numFmtId="0" fontId="1" fillId="0" borderId="3" xfId="1" applyBorder="1"/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1" fillId="0" borderId="9" xfId="1" applyBorder="1"/>
    <xf numFmtId="0" fontId="1" fillId="0" borderId="9" xfId="1" applyBorder="1" applyAlignment="1"/>
    <xf numFmtId="0" fontId="3" fillId="0" borderId="4" xfId="1" applyFont="1" applyFill="1" applyBorder="1" applyAlignment="1">
      <alignment horizontal="left"/>
    </xf>
    <xf numFmtId="2" fontId="6" fillId="0" borderId="4" xfId="1" applyNumberFormat="1" applyFont="1" applyFill="1" applyBorder="1" applyAlignment="1">
      <alignment horizontal="right" wrapText="1"/>
    </xf>
    <xf numFmtId="4" fontId="6" fillId="0" borderId="4" xfId="1" applyNumberFormat="1" applyFont="1" applyFill="1" applyBorder="1" applyAlignment="1">
      <alignment horizontal="right" wrapText="1"/>
    </xf>
    <xf numFmtId="4" fontId="3" fillId="0" borderId="4" xfId="1" applyNumberFormat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0" fontId="3" fillId="0" borderId="4" xfId="1" applyFont="1" applyFill="1" applyBorder="1" applyAlignment="1">
      <alignment horizontal="right" wrapText="1"/>
    </xf>
    <xf numFmtId="0" fontId="6" fillId="3" borderId="4" xfId="1" applyFont="1" applyFill="1" applyBorder="1" applyAlignment="1">
      <alignment horizontal="right" wrapText="1"/>
    </xf>
    <xf numFmtId="4" fontId="6" fillId="3" borderId="4" xfId="1" applyNumberFormat="1" applyFont="1" applyFill="1" applyBorder="1" applyAlignment="1">
      <alignment horizontal="right"/>
    </xf>
    <xf numFmtId="2" fontId="3" fillId="0" borderId="4" xfId="1" applyNumberFormat="1" applyFont="1" applyFill="1" applyBorder="1" applyAlignment="1">
      <alignment horizontal="right" wrapText="1"/>
    </xf>
    <xf numFmtId="4" fontId="6" fillId="3" borderId="9" xfId="1" applyNumberFormat="1" applyFont="1" applyFill="1" applyBorder="1" applyAlignment="1">
      <alignment horizontal="right"/>
    </xf>
    <xf numFmtId="2" fontId="7" fillId="0" borderId="4" xfId="1" applyNumberFormat="1" applyFont="1" applyFill="1" applyBorder="1" applyAlignment="1">
      <alignment horizontal="right" wrapText="1"/>
    </xf>
    <xf numFmtId="4" fontId="7" fillId="0" borderId="4" xfId="1" applyNumberFormat="1" applyFont="1" applyFill="1" applyBorder="1" applyAlignment="1">
      <alignment horizontal="right" wrapText="1"/>
    </xf>
    <xf numFmtId="4" fontId="4" fillId="0" borderId="4" xfId="1" applyNumberFormat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right" wrapText="1"/>
    </xf>
    <xf numFmtId="4" fontId="7" fillId="3" borderId="4" xfId="1" applyNumberFormat="1" applyFont="1" applyFill="1" applyBorder="1"/>
    <xf numFmtId="0" fontId="3" fillId="2" borderId="1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/>
    <xf numFmtId="4" fontId="1" fillId="2" borderId="2" xfId="1" applyNumberFormat="1" applyFill="1" applyBorder="1"/>
    <xf numFmtId="0" fontId="1" fillId="2" borderId="3" xfId="1" applyFill="1" applyBorder="1"/>
    <xf numFmtId="0" fontId="4" fillId="0" borderId="1" xfId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  <protection locked="0"/>
    </xf>
    <xf numFmtId="4" fontId="6" fillId="0" borderId="4" xfId="1" applyNumberFormat="1" applyFont="1" applyFill="1" applyBorder="1" applyAlignment="1">
      <alignment horizontal="right" vertical="center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4" fontId="9" fillId="3" borderId="4" xfId="1" applyNumberFormat="1" applyFont="1" applyFill="1" applyBorder="1"/>
    <xf numFmtId="4" fontId="6" fillId="3" borderId="4" xfId="1" applyNumberFormat="1" applyFont="1" applyFill="1" applyBorder="1" applyAlignment="1">
      <alignment horizontal="right" vertical="center"/>
    </xf>
    <xf numFmtId="4" fontId="9" fillId="0" borderId="4" xfId="1" applyNumberFormat="1" applyFont="1" applyFill="1" applyBorder="1" applyAlignment="1">
      <alignment horizontal="right" vertical="center"/>
    </xf>
    <xf numFmtId="4" fontId="9" fillId="3" borderId="4" xfId="1" applyNumberFormat="1" applyFont="1" applyFill="1" applyBorder="1" applyAlignment="1">
      <alignment horizontal="right" vertical="center"/>
    </xf>
    <xf numFmtId="4" fontId="1" fillId="2" borderId="2" xfId="1" applyNumberFormat="1" applyFill="1" applyBorder="1" applyAlignment="1">
      <alignment horizontal="left"/>
    </xf>
    <xf numFmtId="4" fontId="4" fillId="2" borderId="2" xfId="1" applyNumberFormat="1" applyFont="1" applyFill="1" applyBorder="1" applyAlignment="1">
      <alignment horizontal="left"/>
    </xf>
    <xf numFmtId="4" fontId="4" fillId="2" borderId="3" xfId="1" applyNumberFormat="1" applyFont="1" applyFill="1" applyBorder="1" applyAlignment="1">
      <alignment horizontal="left"/>
    </xf>
    <xf numFmtId="4" fontId="7" fillId="3" borderId="1" xfId="1" applyNumberFormat="1" applyFont="1" applyFill="1" applyBorder="1"/>
    <xf numFmtId="10" fontId="8" fillId="0" borderId="4" xfId="1" applyNumberFormat="1" applyFont="1" applyFill="1" applyBorder="1" applyAlignment="1">
      <alignment vertical="center" wrapText="1"/>
    </xf>
    <xf numFmtId="10" fontId="9" fillId="3" borderId="1" xfId="1" applyNumberFormat="1" applyFont="1" applyFill="1" applyBorder="1"/>
    <xf numFmtId="0" fontId="4" fillId="0" borderId="4" xfId="1" applyFont="1" applyFill="1" applyBorder="1" applyAlignment="1">
      <alignment vertical="center"/>
    </xf>
    <xf numFmtId="4" fontId="9" fillId="3" borderId="1" xfId="1" applyNumberFormat="1" applyFont="1" applyFill="1" applyBorder="1"/>
    <xf numFmtId="2" fontId="9" fillId="3" borderId="4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vertical="center"/>
    </xf>
    <xf numFmtId="4" fontId="6" fillId="3" borderId="1" xfId="1" applyNumberFormat="1" applyFont="1" applyFill="1" applyBorder="1"/>
    <xf numFmtId="4" fontId="3" fillId="0" borderId="4" xfId="1" applyNumberFormat="1" applyFont="1" applyFill="1" applyBorder="1"/>
    <xf numFmtId="4" fontId="3" fillId="3" borderId="2" xfId="1" applyNumberFormat="1" applyFont="1" applyFill="1" applyBorder="1"/>
    <xf numFmtId="4" fontId="3" fillId="3" borderId="4" xfId="1" applyNumberFormat="1" applyFont="1" applyFill="1" applyBorder="1"/>
    <xf numFmtId="4" fontId="3" fillId="0" borderId="4" xfId="1" applyNumberFormat="1" applyFont="1" applyFill="1" applyBorder="1" applyProtection="1">
      <protection locked="0"/>
    </xf>
    <xf numFmtId="4" fontId="6" fillId="3" borderId="1" xfId="1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wrapText="1"/>
    </xf>
    <xf numFmtId="4" fontId="11" fillId="0" borderId="0" xfId="1" applyNumberFormat="1" applyFont="1" applyFill="1" applyBorder="1"/>
    <xf numFmtId="4" fontId="11" fillId="0" borderId="0" xfId="1" applyNumberFormat="1" applyFont="1" applyFill="1"/>
    <xf numFmtId="4" fontId="4" fillId="0" borderId="0" xfId="1" applyNumberFormat="1" applyFont="1" applyFill="1"/>
    <xf numFmtId="4" fontId="1" fillId="0" borderId="0" xfId="1" applyNumberFormat="1" applyFill="1"/>
    <xf numFmtId="4" fontId="1" fillId="0" borderId="0" xfId="1" applyNumberFormat="1"/>
    <xf numFmtId="4" fontId="1" fillId="0" borderId="0" xfId="1" applyNumberFormat="1" applyFill="1" applyBorder="1"/>
    <xf numFmtId="4" fontId="4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4;&#1090;&#1095;&#1077;&#1090;%20&#1086;%20&#1092;&#1072;&#1082;&#1090;&#1080;&#1095;&#1077;&#1089;&#1082;&#1086;&#1081;%20&#1089;&#1077;&#1073;&#1077;&#1089;&#1090;&#1086;&#1080;&#1084;&#1086;&#1089;&#1090;&#1080;%20(&#1074;&#1086;&#1076;&#1072;,%20&#1089;&#1090;&#1086;&#1082;&#1080;)\&#1054;&#1090;&#1095;&#1077;&#1090;%20&#1086;%20&#1092;&#1072;&#1082;&#1090;&#1080;&#1095;&#1077;&#1089;&#1082;&#1086;&#1081;%20&#1089;&#1077;&#1073;&#1077;&#1089;&#1090;&#1086;&#1080;&#1084;&#1086;&#1089;&#1090;&#1080;%20(&#1074;&#1086;&#1076;&#1072;,%20&#1089;&#1090;&#1086;&#1082;&#1080;)%20&#1079;&#1072;%202018%20&#1075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%20&#1091;&#1090;&#1074;.%20&#1040;&#1075;\&#1058;&#1072;&#1085;&#1103;\91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5;&#1086;%20&#1079;&#1072;&#1087;&#1088;&#1086;&#1089;&#1072;&#1084;%20&#1040;&#1075;&#1077;&#1085;&#1089;&#1090;&#1074;&#1072;%202011\&#1058;&#1072;&#1088;&#1080;&#1092;&#1099;-2009%20&#1085;&#1072;%20&#1089;&#1086;&#1075;&#1083;.%20&#1087;&#1088;&#1086;&#1075;&#1088;\&#1058;&#1072;&#1085;&#1103;\91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8;&#1072;&#1088;&#1080;&#1092;&#1099;%20&#1085;&#1072;%202012%20%20&#1091;&#1090;&#1074;.%20&#1040;&#1075;\&#1050;&#1074;&#1072;&#1088;&#1090;&#1072;&#1083;&#1100;&#1085;&#1099;&#1077;%20&#1089;&#1084;&#1077;&#1090;&#1099;\&#1058;&#1072;&#1085;&#1103;\91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8;&#1072;&#1088;&#1080;&#1092;&#1099;%20&#1085;&#1072;%202011%20&#1091;&#1090;&#1074;.%20&#1040;&#1075;\&#1055;&#1086;%20&#1079;&#1072;&#1087;&#1088;&#1086;&#1089;&#1072;&#1084;%20&#1040;&#1075;&#1077;&#1085;&#1089;&#1090;&#1074;&#1072;%202011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44;&#1086;&#1082;&#1091;&#1084;&#1077;&#1085;&#1090;&#1099;%202017%20&#1075;&#1086;&#1076;\&#1060;&#1061;&#1044;\&#1055;&#1051;&#1040;&#1053;,%20&#1060;&#1040;&#1050;&#1058;,%20&#1060;&#1061;&#1044;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8;&#1072;&#1088;&#1080;&#1092;&#1099;%20&#1085;&#1072;%202011%20&#1091;&#1090;&#1074;.%20&#1040;&#1075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44;&#1086;&#1082;&#1091;&#1084;&#1077;&#1085;&#1090;&#1099;%202016%20&#1075;&#1086;&#1076;\&#1060;&#1061;&#1044;\&#1055;&#1051;&#1040;&#1053;,%20&#1060;&#1040;&#1050;&#1058;,%20&#1060;&#1061;&#1044;,%20&#1090;&#1072;&#1088;&#1080;&#1092;&#1099;,%20&#1087;&#1088;&#1086;&#1080;&#1079;&#1074;.%20&#1087;&#1088;&#1086;&#1075;&#1088;.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Temp\XPgrpwise\OSK_budge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4;&#1090;&#1095;&#1077;&#1090;%20&#1087;&#1086;%20&#1089;&#1077;&#1073;&#1077;&#1089;&#1090;&#1086;&#1080;&#1084;&#1086;&#1089;&#1090;&#1080;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73;&#1097;&#1080;&#1077;&#1044;&#1086;&#1082;&#1091;&#1084;&#1077;&#1085;&#1090;&#1099;\&#1058;&#1072;&#1088;&#1080;&#1092;&#1099;%20&#1085;&#1072;%202011%20&#1091;&#1090;&#1074;.%20&#1040;&#1075;\&#1054;&#1090;&#1095;&#1077;&#1090;%20&#1087;&#1086;%20&#1055;&#1055;%2015.03.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Documents%20and%20Settings\EIAS_user\&#1056;&#1072;&#1073;&#1086;&#1095;&#1080;&#1081;%20&#1089;&#1090;&#1086;&#1083;\JKH.OPEN.INFO.HVS2(v2.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оварной выручки"/>
      <sheetName val="ФАКТИЧЕСКАЯ СЕБЕСТ. СТОКИ 2018"/>
      <sheetName val="ПОЛНАЯ СЕБЕСТОИМОСТЬ СТОКИ 2018"/>
      <sheetName val="ФАКТИЧЕСКАЯ СЕБЕСТ ВОДА 2018"/>
      <sheetName val="ПОЛНАЯ СЕБЕСТОИМОСТЬ ВОДА 2018"/>
      <sheetName val="План по элетр. 2018"/>
      <sheetName val="Текущий ремонт"/>
      <sheetName val="Чистая прибыль"/>
      <sheetName val="Прил. 1 План ФХД табл 1"/>
      <sheetName val="Прил. 1 План ФХД стоки табл 2"/>
      <sheetName val="Прил. 1 План ФХД вода табл. 2"/>
      <sheetName val="Произв. прогр. Стоки (СВОД)"/>
      <sheetName val="Произв. прогр. Стоки"/>
      <sheetName val="Произв. прогр. Вода"/>
      <sheetName val="Произв. прогр. Вода (СВОД)"/>
      <sheetName val="Тариф тех.вода 2016-2018 ПЛАН"/>
      <sheetName val="Тариф вода 2016-2018 ПЛАН"/>
      <sheetName val="ВОДА (СВОД) 2016-2018"/>
      <sheetName val="Тариф очистка 2016-2018 ПЛАН"/>
      <sheetName val="Тариф стоки 2016-2018 ПЛАН"/>
      <sheetName val="СТОКИ (СВОД) 2016-2018"/>
      <sheetName val="А"/>
      <sheetName val="ТН"/>
      <sheetName val="объемы"/>
      <sheetName val="объемы черн"/>
      <sheetName val="вода"/>
      <sheetName val="стоки"/>
      <sheetName val="электр 2017-2018"/>
      <sheetName val="электр"/>
      <sheetName val="электр (с разбивкой)"/>
      <sheetName val="ХР"/>
      <sheetName val="Аморт"/>
      <sheetName val="ЗП"/>
      <sheetName val="ЗП с факт 3 кв. 2015"/>
      <sheetName val="ЗП среднемес"/>
      <sheetName val="цех вода"/>
      <sheetName val="цех вода (с разбивкой)"/>
      <sheetName val="цех стоки (с разбивкой)"/>
      <sheetName val="цех стоки"/>
      <sheetName val="ОХР "/>
      <sheetName val="налоги 2018"/>
      <sheetName val="Расчет налог. обяз. 2018"/>
      <sheetName val="рез к 2017"/>
      <sheetName val="вод.налог 2018"/>
      <sheetName val="имушество 2018"/>
      <sheetName val="Резерв ДЗ"/>
      <sheetName val="рез к 2018"/>
      <sheetName val="Выпадающ15-16"/>
      <sheetName val=" текРемвода 2016"/>
      <sheetName val="  текРемстоки 2016"/>
      <sheetName val="Кап Рем"/>
      <sheetName val="кап влож"/>
      <sheetName val="Ремонт вода 2016"/>
      <sheetName val="Ремонт стоки 2016"/>
      <sheetName val="транс"/>
      <sheetName val="вод.налог"/>
      <sheetName val="налог на имущ"/>
      <sheetName val="выпадающие расходы на 2018"/>
      <sheetName val="Тариф вода 2016-2018"/>
      <sheetName val="Тариф тех вода 2016-2018"/>
      <sheetName val="Тариф стоки 2016-2018"/>
      <sheetName val="Тариф очистка 2016-2018"/>
      <sheetName val="расчет тарифов "/>
      <sheetName val="Лист2"/>
      <sheetName val="Выпадающ"/>
      <sheetName val="Ремонт вода 2015"/>
      <sheetName val="Ремонт стоки 2015"/>
      <sheetName val="платежка с ИП"/>
      <sheetName val="Лист1"/>
    </sheetNames>
    <sheetDataSet>
      <sheetData sheetId="0"/>
      <sheetData sheetId="1"/>
      <sheetData sheetId="2">
        <row r="8">
          <cell r="C8">
            <v>307.29000000000002</v>
          </cell>
          <cell r="D8">
            <v>251.1</v>
          </cell>
          <cell r="E8">
            <v>279.60000000000002</v>
          </cell>
          <cell r="H8">
            <v>651.75099999999998</v>
          </cell>
          <cell r="I8">
            <v>517.57399999999996</v>
          </cell>
          <cell r="J8">
            <v>491.72199999999998</v>
          </cell>
          <cell r="P8">
            <v>470.5</v>
          </cell>
          <cell r="Q8">
            <v>412.12</v>
          </cell>
          <cell r="R8">
            <v>461.36</v>
          </cell>
          <cell r="X8">
            <v>568.14</v>
          </cell>
          <cell r="Y8">
            <v>567.6</v>
          </cell>
          <cell r="Z8">
            <v>0.54</v>
          </cell>
          <cell r="AA8">
            <v>489.32</v>
          </cell>
          <cell r="AB8">
            <v>488.76</v>
          </cell>
          <cell r="AC8">
            <v>0.56000000000000005</v>
          </cell>
          <cell r="AD8">
            <v>447.82</v>
          </cell>
          <cell r="AE8">
            <v>443.92</v>
          </cell>
          <cell r="AF8">
            <v>3.9</v>
          </cell>
        </row>
        <row r="9">
          <cell r="C9">
            <v>270.68799999999999</v>
          </cell>
          <cell r="D9">
            <v>264.64999999999998</v>
          </cell>
          <cell r="E9">
            <v>261.37</v>
          </cell>
          <cell r="H9">
            <v>274.02999999999997</v>
          </cell>
          <cell r="I9">
            <v>261.78999999999996</v>
          </cell>
          <cell r="J9">
            <v>281.02999999999997</v>
          </cell>
          <cell r="P9">
            <v>241.94</v>
          </cell>
          <cell r="Q9">
            <v>258.52</v>
          </cell>
          <cell r="R9">
            <v>257.13</v>
          </cell>
          <cell r="X9">
            <v>260.77999999999997</v>
          </cell>
          <cell r="Y9">
            <v>260.24</v>
          </cell>
          <cell r="Z9">
            <v>0.54</v>
          </cell>
          <cell r="AA9">
            <v>261.19</v>
          </cell>
          <cell r="AB9">
            <v>260.63</v>
          </cell>
          <cell r="AC9">
            <v>0.56000000000000005</v>
          </cell>
          <cell r="AD9">
            <v>257.25</v>
          </cell>
          <cell r="AE9">
            <v>253.35</v>
          </cell>
          <cell r="AF9">
            <v>3.9</v>
          </cell>
        </row>
        <row r="10">
          <cell r="C10">
            <v>209.85</v>
          </cell>
          <cell r="D10">
            <v>199.96</v>
          </cell>
          <cell r="E10">
            <v>197.46</v>
          </cell>
          <cell r="H10">
            <v>206.13</v>
          </cell>
          <cell r="I10">
            <v>199.51</v>
          </cell>
          <cell r="J10">
            <v>213.38</v>
          </cell>
          <cell r="P10">
            <v>185.22</v>
          </cell>
          <cell r="Q10">
            <v>203.57</v>
          </cell>
          <cell r="R10">
            <v>190.82</v>
          </cell>
          <cell r="X10">
            <v>200.35</v>
          </cell>
          <cell r="Y10">
            <v>200.35</v>
          </cell>
          <cell r="Z10">
            <v>0</v>
          </cell>
          <cell r="AA10">
            <v>191.89</v>
          </cell>
          <cell r="AB10">
            <v>191.89</v>
          </cell>
          <cell r="AC10">
            <v>0</v>
          </cell>
          <cell r="AD10">
            <v>186.78</v>
          </cell>
          <cell r="AE10">
            <v>186.78</v>
          </cell>
          <cell r="AF10">
            <v>0</v>
          </cell>
        </row>
        <row r="11">
          <cell r="C11">
            <v>0.23799999999999999</v>
          </cell>
          <cell r="D11">
            <v>0.19</v>
          </cell>
          <cell r="E11">
            <v>3.68</v>
          </cell>
          <cell r="H11">
            <v>0.26</v>
          </cell>
          <cell r="I11">
            <v>0.59</v>
          </cell>
          <cell r="J11">
            <v>3.75</v>
          </cell>
          <cell r="P11">
            <v>0.34</v>
          </cell>
          <cell r="Q11">
            <v>0.52</v>
          </cell>
          <cell r="R11">
            <v>3.68</v>
          </cell>
          <cell r="X11">
            <v>0.54</v>
          </cell>
          <cell r="Y11">
            <v>0</v>
          </cell>
          <cell r="Z11">
            <v>0.54</v>
          </cell>
          <cell r="AA11">
            <v>0.56000000000000005</v>
          </cell>
          <cell r="AB11">
            <v>0</v>
          </cell>
          <cell r="AC11">
            <v>0.56000000000000005</v>
          </cell>
          <cell r="AD11">
            <v>3.9</v>
          </cell>
          <cell r="AE11">
            <v>0</v>
          </cell>
          <cell r="AF11">
            <v>3.9</v>
          </cell>
        </row>
        <row r="12">
          <cell r="C12">
            <v>60.6</v>
          </cell>
          <cell r="D12">
            <v>64.5</v>
          </cell>
          <cell r="E12">
            <v>60.23</v>
          </cell>
          <cell r="H12">
            <v>67.64</v>
          </cell>
          <cell r="I12">
            <v>61.69</v>
          </cell>
          <cell r="J12">
            <v>63.9</v>
          </cell>
          <cell r="P12">
            <v>56.38</v>
          </cell>
          <cell r="Q12">
            <v>54.43</v>
          </cell>
          <cell r="R12">
            <v>62.63</v>
          </cell>
          <cell r="X12">
            <v>59.89</v>
          </cell>
          <cell r="Y12">
            <v>59.89</v>
          </cell>
          <cell r="Z12">
            <v>0</v>
          </cell>
          <cell r="AA12">
            <v>68.739999999999995</v>
          </cell>
          <cell r="AB12">
            <v>68.739999999999995</v>
          </cell>
          <cell r="AC12">
            <v>0</v>
          </cell>
          <cell r="AD12">
            <v>66.569999999999993</v>
          </cell>
          <cell r="AE12">
            <v>66.569999999999993</v>
          </cell>
          <cell r="AF12">
            <v>0</v>
          </cell>
        </row>
        <row r="125">
          <cell r="X125">
            <v>0</v>
          </cell>
          <cell r="AA125">
            <v>0</v>
          </cell>
          <cell r="AD125">
            <v>224.06</v>
          </cell>
        </row>
        <row r="126">
          <cell r="X126">
            <v>100.61</v>
          </cell>
          <cell r="AA126">
            <v>45.85</v>
          </cell>
          <cell r="AD126">
            <v>108.82</v>
          </cell>
        </row>
        <row r="147">
          <cell r="C147">
            <v>1000.11</v>
          </cell>
          <cell r="D147">
            <v>939.52</v>
          </cell>
          <cell r="E147">
            <v>1013.0400000000001</v>
          </cell>
          <cell r="H147">
            <v>1049.06</v>
          </cell>
          <cell r="I147">
            <v>1018.6500000000001</v>
          </cell>
          <cell r="J147">
            <v>889.43000000000006</v>
          </cell>
          <cell r="P147">
            <v>841.43000000000006</v>
          </cell>
          <cell r="Q147">
            <v>744.46</v>
          </cell>
          <cell r="R147">
            <v>714.1400000000001</v>
          </cell>
          <cell r="X147">
            <v>912.08500000000004</v>
          </cell>
          <cell r="Y147">
            <v>911.12</v>
          </cell>
          <cell r="Z147">
            <v>0.96499999999999997</v>
          </cell>
          <cell r="AA147">
            <v>843.14</v>
          </cell>
          <cell r="AB147">
            <v>843.14</v>
          </cell>
          <cell r="AC147">
            <v>0.99</v>
          </cell>
          <cell r="AD147">
            <v>862.95</v>
          </cell>
          <cell r="AE147">
            <v>855.98</v>
          </cell>
          <cell r="AF147">
            <v>6.97</v>
          </cell>
          <cell r="AJ147">
            <v>10771.543660740586</v>
          </cell>
          <cell r="AK147">
            <v>56.471339259413504</v>
          </cell>
        </row>
        <row r="148">
          <cell r="C148">
            <v>410.13</v>
          </cell>
          <cell r="D148">
            <v>395.42</v>
          </cell>
          <cell r="E148">
            <v>395.42</v>
          </cell>
          <cell r="H148">
            <v>395.42</v>
          </cell>
          <cell r="I148">
            <v>402.33000000000004</v>
          </cell>
          <cell r="J148">
            <v>402.92</v>
          </cell>
          <cell r="P148">
            <v>398.25</v>
          </cell>
          <cell r="Q148">
            <v>403.59000000000003</v>
          </cell>
          <cell r="R148">
            <v>404.67</v>
          </cell>
          <cell r="X148">
            <v>402.86</v>
          </cell>
          <cell r="Y148">
            <v>402.86</v>
          </cell>
          <cell r="Z148">
            <v>0</v>
          </cell>
          <cell r="AA148">
            <v>408.98</v>
          </cell>
          <cell r="AB148">
            <v>408.98</v>
          </cell>
          <cell r="AC148">
            <v>0</v>
          </cell>
          <cell r="AD148">
            <v>407.92</v>
          </cell>
          <cell r="AE148">
            <v>407.92</v>
          </cell>
          <cell r="AF148">
            <v>0</v>
          </cell>
          <cell r="AJ148">
            <v>4825.2805676289245</v>
          </cell>
          <cell r="AK148">
            <v>2.6294323710753789</v>
          </cell>
        </row>
        <row r="149">
          <cell r="C149">
            <v>0</v>
          </cell>
          <cell r="D149">
            <v>0</v>
          </cell>
          <cell r="E149">
            <v>0</v>
          </cell>
          <cell r="H149">
            <v>0</v>
          </cell>
          <cell r="I149">
            <v>0</v>
          </cell>
          <cell r="J149">
            <v>0</v>
          </cell>
          <cell r="P149">
            <v>0</v>
          </cell>
          <cell r="Q149">
            <v>0</v>
          </cell>
          <cell r="R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J149">
            <v>0</v>
          </cell>
          <cell r="AK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H150">
            <v>0</v>
          </cell>
          <cell r="I150">
            <v>9.92</v>
          </cell>
          <cell r="J150">
            <v>0</v>
          </cell>
          <cell r="P150">
            <v>54.78</v>
          </cell>
          <cell r="Q150">
            <v>41.35</v>
          </cell>
          <cell r="R150">
            <v>44.91</v>
          </cell>
          <cell r="X150">
            <v>64.06</v>
          </cell>
          <cell r="Y150">
            <v>64.06</v>
          </cell>
          <cell r="Z150">
            <v>0</v>
          </cell>
          <cell r="AA150">
            <v>92.22</v>
          </cell>
          <cell r="AB150">
            <v>92.22</v>
          </cell>
          <cell r="AC150">
            <v>0</v>
          </cell>
          <cell r="AD150">
            <v>93.52</v>
          </cell>
          <cell r="AE150">
            <v>93.52</v>
          </cell>
          <cell r="AF150">
            <v>0</v>
          </cell>
          <cell r="AJ150">
            <v>398.43866214994551</v>
          </cell>
          <cell r="AK150">
            <v>2.3213378500543422</v>
          </cell>
        </row>
        <row r="151">
          <cell r="C151">
            <v>44.85</v>
          </cell>
          <cell r="D151">
            <v>106.38</v>
          </cell>
          <cell r="E151">
            <v>432.35999999999996</v>
          </cell>
          <cell r="H151">
            <v>212.99</v>
          </cell>
          <cell r="I151">
            <v>80.569999999999993</v>
          </cell>
          <cell r="J151">
            <v>248.89999999999998</v>
          </cell>
          <cell r="P151">
            <v>618.13</v>
          </cell>
          <cell r="Q151">
            <v>129.12</v>
          </cell>
          <cell r="R151">
            <v>359.04999999999995</v>
          </cell>
          <cell r="X151">
            <v>386.63</v>
          </cell>
          <cell r="Y151">
            <v>386.63</v>
          </cell>
          <cell r="Z151">
            <v>0</v>
          </cell>
          <cell r="AA151">
            <v>249.20999999999998</v>
          </cell>
          <cell r="AB151">
            <v>249.20999999999998</v>
          </cell>
          <cell r="AC151">
            <v>0</v>
          </cell>
          <cell r="AD151">
            <v>11.79000000000002</v>
          </cell>
          <cell r="AE151">
            <v>11.79000000000002</v>
          </cell>
          <cell r="AF151">
            <v>0</v>
          </cell>
          <cell r="AJ151">
            <v>2872.4569677955087</v>
          </cell>
          <cell r="AK151">
            <v>7.5230322044916651</v>
          </cell>
        </row>
        <row r="152">
          <cell r="C152">
            <v>2305.4500000000003</v>
          </cell>
          <cell r="D152">
            <v>2146.3000000000002</v>
          </cell>
          <cell r="E152">
            <v>2474.0799999999995</v>
          </cell>
          <cell r="H152">
            <v>2417.2700000000004</v>
          </cell>
          <cell r="I152">
            <v>2345.0700000000002</v>
          </cell>
          <cell r="J152">
            <v>2700.42</v>
          </cell>
          <cell r="P152">
            <v>2616.04</v>
          </cell>
          <cell r="Q152">
            <v>2701.43</v>
          </cell>
          <cell r="R152">
            <v>2517.91</v>
          </cell>
          <cell r="X152">
            <v>2384.0099999999998</v>
          </cell>
          <cell r="Y152">
            <v>2384.0099999999998</v>
          </cell>
          <cell r="Z152">
            <v>0</v>
          </cell>
          <cell r="AA152">
            <v>2411.21</v>
          </cell>
          <cell r="AB152">
            <v>2411.21</v>
          </cell>
          <cell r="AC152">
            <v>8.0299999999999994</v>
          </cell>
          <cell r="AD152">
            <v>2341.7900000000004</v>
          </cell>
          <cell r="AE152">
            <v>2333.8700000000003</v>
          </cell>
          <cell r="AF152">
            <v>7.92</v>
          </cell>
          <cell r="AJ152">
            <v>29273.558020370954</v>
          </cell>
          <cell r="AK152">
            <v>87.421979629046504</v>
          </cell>
        </row>
        <row r="153">
          <cell r="C153">
            <v>694.81999999999994</v>
          </cell>
          <cell r="D153">
            <v>645.42000000000007</v>
          </cell>
          <cell r="E153">
            <v>746.23</v>
          </cell>
          <cell r="H153">
            <v>730.33</v>
          </cell>
          <cell r="I153">
            <v>707.09999999999991</v>
          </cell>
          <cell r="J153">
            <v>819.03</v>
          </cell>
          <cell r="P153">
            <v>790.62</v>
          </cell>
          <cell r="Q153">
            <v>815.44</v>
          </cell>
          <cell r="R153">
            <v>760.07</v>
          </cell>
          <cell r="X153">
            <v>720.55</v>
          </cell>
          <cell r="Y153">
            <v>720.55</v>
          </cell>
          <cell r="Z153">
            <v>0</v>
          </cell>
          <cell r="AA153">
            <v>725.89</v>
          </cell>
          <cell r="AB153">
            <v>725.89</v>
          </cell>
          <cell r="AC153">
            <v>2.4300000000000002</v>
          </cell>
          <cell r="AD153">
            <v>705.2700000000001</v>
          </cell>
          <cell r="AE153">
            <v>702.88000000000011</v>
          </cell>
          <cell r="AF153">
            <v>2.39</v>
          </cell>
          <cell r="AJ153">
            <v>8834.379407612063</v>
          </cell>
          <cell r="AK153">
            <v>26.390592387936902</v>
          </cell>
        </row>
        <row r="154">
          <cell r="C154">
            <v>0.30138150903294364</v>
          </cell>
          <cell r="D154">
            <v>0.30071285468014725</v>
          </cell>
          <cell r="E154">
            <v>0.30161918773847257</v>
          </cell>
          <cell r="H154">
            <v>0.30213008890194304</v>
          </cell>
          <cell r="I154">
            <v>0.3015261804551676</v>
          </cell>
          <cell r="J154">
            <v>0.3032972648699091</v>
          </cell>
          <cell r="P154">
            <v>0.3022201495389979</v>
          </cell>
          <cell r="Q154">
            <v>0.30185494349289083</v>
          </cell>
          <cell r="R154">
            <v>0.30186543601637872</v>
          </cell>
          <cell r="X154">
            <v>0.30224285971954817</v>
          </cell>
          <cell r="Y154">
            <v>0.30224285971954817</v>
          </cell>
          <cell r="Z154" t="e">
            <v>#DIV/0!</v>
          </cell>
          <cell r="AA154">
            <v>0.30104802153275739</v>
          </cell>
          <cell r="AB154">
            <v>0.30104802153275739</v>
          </cell>
          <cell r="AC154">
            <v>0.30261519302615197</v>
          </cell>
          <cell r="AD154">
            <v>0.30116705597000581</v>
          </cell>
          <cell r="AE154">
            <v>0.30116501776020088</v>
          </cell>
          <cell r="AF154">
            <v>0.3017676767676768</v>
          </cell>
        </row>
        <row r="155">
          <cell r="C155">
            <v>923.76</v>
          </cell>
          <cell r="D155">
            <v>846.65</v>
          </cell>
          <cell r="E155">
            <v>1429.58</v>
          </cell>
          <cell r="H155">
            <v>1098.9100000000001</v>
          </cell>
          <cell r="I155">
            <v>1195.9699999999998</v>
          </cell>
          <cell r="J155">
            <v>1148.3599999999999</v>
          </cell>
          <cell r="P155">
            <v>970.68000000000006</v>
          </cell>
          <cell r="Q155">
            <v>1058.5100000000002</v>
          </cell>
          <cell r="R155">
            <v>970.72</v>
          </cell>
          <cell r="X155">
            <v>1065.3499999999999</v>
          </cell>
          <cell r="Y155">
            <v>1065.3499999999999</v>
          </cell>
          <cell r="Z155">
            <v>0</v>
          </cell>
          <cell r="AA155">
            <v>968.8900000000001</v>
          </cell>
          <cell r="AB155">
            <v>968.8900000000001</v>
          </cell>
          <cell r="AC155">
            <v>0</v>
          </cell>
          <cell r="AD155">
            <v>1147.5</v>
          </cell>
          <cell r="AE155">
            <v>1147.5</v>
          </cell>
          <cell r="AF155">
            <v>0</v>
          </cell>
          <cell r="AJ155">
            <v>12775.087430547796</v>
          </cell>
          <cell r="AK155">
            <v>49.792569452203672</v>
          </cell>
        </row>
        <row r="156">
          <cell r="C156">
            <v>507.79999999999995</v>
          </cell>
          <cell r="D156">
            <v>418.44000000000005</v>
          </cell>
          <cell r="E156">
            <v>481.78999999999996</v>
          </cell>
          <cell r="H156">
            <v>476.1</v>
          </cell>
          <cell r="I156">
            <v>513.1</v>
          </cell>
          <cell r="J156">
            <v>481.75</v>
          </cell>
          <cell r="P156">
            <v>412.84000000000003</v>
          </cell>
          <cell r="Q156">
            <v>459.90000000000003</v>
          </cell>
          <cell r="R156">
            <v>443.16999999999996</v>
          </cell>
          <cell r="X156">
            <v>345.74</v>
          </cell>
          <cell r="Y156">
            <v>345.74</v>
          </cell>
          <cell r="Z156">
            <v>0</v>
          </cell>
          <cell r="AA156">
            <v>399.7</v>
          </cell>
          <cell r="AB156">
            <v>399.7</v>
          </cell>
          <cell r="AC156">
            <v>0</v>
          </cell>
          <cell r="AD156">
            <v>452.49</v>
          </cell>
          <cell r="AE156">
            <v>452.49</v>
          </cell>
          <cell r="AF156">
            <v>0</v>
          </cell>
          <cell r="AJ156">
            <v>5372.0374924834168</v>
          </cell>
          <cell r="AK156">
            <v>20.782507516582186</v>
          </cell>
        </row>
        <row r="157">
          <cell r="C157">
            <v>153.32</v>
          </cell>
          <cell r="D157">
            <v>126.33</v>
          </cell>
          <cell r="E157">
            <v>145.47</v>
          </cell>
          <cell r="H157">
            <v>143.74</v>
          </cell>
          <cell r="I157">
            <v>153.80000000000001</v>
          </cell>
          <cell r="J157">
            <v>144.67000000000002</v>
          </cell>
          <cell r="P157">
            <v>124.64</v>
          </cell>
          <cell r="Q157">
            <v>138.85</v>
          </cell>
          <cell r="R157">
            <v>133.79</v>
          </cell>
          <cell r="X157">
            <v>104.38</v>
          </cell>
          <cell r="Y157">
            <v>104.38</v>
          </cell>
          <cell r="Z157">
            <v>0</v>
          </cell>
          <cell r="AA157">
            <v>118.3</v>
          </cell>
          <cell r="AB157">
            <v>118.3</v>
          </cell>
          <cell r="AC157">
            <v>0</v>
          </cell>
          <cell r="AD157">
            <v>135.48000000000002</v>
          </cell>
          <cell r="AE157">
            <v>135.48000000000002</v>
          </cell>
          <cell r="AF157">
            <v>0</v>
          </cell>
          <cell r="AJ157">
            <v>1616.5231359637983</v>
          </cell>
          <cell r="AK157">
            <v>6.2468640362014849</v>
          </cell>
        </row>
        <row r="158">
          <cell r="C158">
            <v>66.61</v>
          </cell>
          <cell r="D158">
            <v>67.27</v>
          </cell>
          <cell r="E158">
            <v>98.11</v>
          </cell>
          <cell r="H158">
            <v>87.14</v>
          </cell>
          <cell r="I158">
            <v>93.88</v>
          </cell>
          <cell r="J158">
            <v>78.34</v>
          </cell>
          <cell r="P158">
            <v>115.33</v>
          </cell>
          <cell r="Q158">
            <v>114.75999999999999</v>
          </cell>
          <cell r="R158">
            <v>99.2</v>
          </cell>
          <cell r="X158">
            <v>103.11000000000001</v>
          </cell>
          <cell r="Y158">
            <v>103.11000000000001</v>
          </cell>
          <cell r="Z158">
            <v>0</v>
          </cell>
          <cell r="AA158">
            <v>129.60000000000002</v>
          </cell>
          <cell r="AB158">
            <v>129.60000000000002</v>
          </cell>
          <cell r="AC158">
            <v>0</v>
          </cell>
          <cell r="AD158">
            <v>101.85</v>
          </cell>
          <cell r="AE158">
            <v>101.85</v>
          </cell>
          <cell r="AF158">
            <v>0</v>
          </cell>
          <cell r="AJ158">
            <v>1155.2</v>
          </cell>
          <cell r="AK158">
            <v>0</v>
          </cell>
        </row>
        <row r="159">
          <cell r="C159">
            <v>196.03000000000003</v>
          </cell>
          <cell r="D159">
            <v>234.60999999999996</v>
          </cell>
          <cell r="E159">
            <v>704.20999999999992</v>
          </cell>
          <cell r="H159">
            <v>391.93000000000006</v>
          </cell>
          <cell r="I159">
            <v>435.18999999999971</v>
          </cell>
          <cell r="J159">
            <v>443.5999999999998</v>
          </cell>
          <cell r="P159">
            <v>317.87000000000006</v>
          </cell>
          <cell r="Q159">
            <v>345.00000000000011</v>
          </cell>
          <cell r="R159">
            <v>294.56000000000012</v>
          </cell>
          <cell r="X159">
            <v>512.11999999999989</v>
          </cell>
          <cell r="Y159">
            <v>512.11999999999989</v>
          </cell>
          <cell r="Z159">
            <v>0</v>
          </cell>
          <cell r="AA159">
            <v>321.29000000000002</v>
          </cell>
          <cell r="AB159">
            <v>321.29000000000002</v>
          </cell>
          <cell r="AC159">
            <v>0</v>
          </cell>
          <cell r="AD159">
            <v>457.67999999999995</v>
          </cell>
          <cell r="AE159">
            <v>457.67999999999995</v>
          </cell>
          <cell r="AF159">
            <v>0</v>
          </cell>
          <cell r="AJ159">
            <v>4631.3268021005806</v>
          </cell>
          <cell r="AK159">
            <v>22.76319789942</v>
          </cell>
        </row>
        <row r="160">
          <cell r="C160">
            <v>0</v>
          </cell>
          <cell r="D160">
            <v>0</v>
          </cell>
          <cell r="E160">
            <v>10.819999999999999</v>
          </cell>
          <cell r="H160">
            <v>0</v>
          </cell>
          <cell r="I160">
            <v>0</v>
          </cell>
          <cell r="J160">
            <v>10.819999999999999</v>
          </cell>
          <cell r="P160">
            <v>0</v>
          </cell>
          <cell r="Q160">
            <v>0</v>
          </cell>
          <cell r="R160">
            <v>12.92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16.740000000000002</v>
          </cell>
          <cell r="AE160">
            <v>16.740000000000002</v>
          </cell>
          <cell r="AF160">
            <v>0</v>
          </cell>
          <cell r="AJ160">
            <v>51.00285300003047</v>
          </cell>
          <cell r="AK160">
            <v>0.29714699996952737</v>
          </cell>
        </row>
        <row r="161">
          <cell r="C161">
            <v>0</v>
          </cell>
          <cell r="D161">
            <v>0</v>
          </cell>
          <cell r="E161">
            <v>0.04</v>
          </cell>
          <cell r="H161">
            <v>0</v>
          </cell>
          <cell r="I161">
            <v>0</v>
          </cell>
          <cell r="J161">
            <v>0.04</v>
          </cell>
          <cell r="P161">
            <v>0</v>
          </cell>
          <cell r="Q161">
            <v>0</v>
          </cell>
          <cell r="R161">
            <v>0.04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2.61</v>
          </cell>
          <cell r="AE161">
            <v>2.61</v>
          </cell>
          <cell r="AF161">
            <v>0</v>
          </cell>
          <cell r="AJ161">
            <v>2.7141869140367088</v>
          </cell>
          <cell r="AK161">
            <v>1.5813085963290636E-2</v>
          </cell>
        </row>
        <row r="162">
          <cell r="C162">
            <v>0</v>
          </cell>
          <cell r="D162">
            <v>0</v>
          </cell>
          <cell r="E162">
            <v>10.78</v>
          </cell>
          <cell r="H162">
            <v>0</v>
          </cell>
          <cell r="I162">
            <v>0</v>
          </cell>
          <cell r="J162">
            <v>10.78</v>
          </cell>
          <cell r="P162">
            <v>0</v>
          </cell>
          <cell r="Q162">
            <v>0</v>
          </cell>
          <cell r="R162">
            <v>12.88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14.13</v>
          </cell>
          <cell r="AE162">
            <v>14.13</v>
          </cell>
          <cell r="AF162">
            <v>0</v>
          </cell>
          <cell r="AJ162">
            <v>48.288666085993761</v>
          </cell>
          <cell r="AK162">
            <v>0.28133391400623675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P163">
            <v>0</v>
          </cell>
          <cell r="Q163">
            <v>0</v>
          </cell>
          <cell r="R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J163">
            <v>0</v>
          </cell>
          <cell r="AK163">
            <v>0</v>
          </cell>
        </row>
        <row r="164">
          <cell r="C164">
            <v>794.07</v>
          </cell>
          <cell r="D164">
            <v>780.13000000000011</v>
          </cell>
          <cell r="E164">
            <v>1129.47</v>
          </cell>
          <cell r="H164">
            <v>833.22</v>
          </cell>
          <cell r="I164">
            <v>734.42000000000007</v>
          </cell>
          <cell r="J164">
            <v>880.43000000000006</v>
          </cell>
          <cell r="P164">
            <v>791.89</v>
          </cell>
          <cell r="Q164">
            <v>898.47</v>
          </cell>
          <cell r="R164">
            <v>880.03000000000009</v>
          </cell>
          <cell r="X164">
            <v>813.49000000000012</v>
          </cell>
          <cell r="Y164">
            <v>813.49000000000012</v>
          </cell>
          <cell r="Z164">
            <v>0</v>
          </cell>
          <cell r="AA164">
            <v>766.14</v>
          </cell>
          <cell r="AB164">
            <v>766.14</v>
          </cell>
          <cell r="AC164">
            <v>2.1849999999999996</v>
          </cell>
          <cell r="AD164">
            <v>1034.67</v>
          </cell>
          <cell r="AE164">
            <v>1031.74</v>
          </cell>
          <cell r="AF164">
            <v>2.93</v>
          </cell>
          <cell r="AJ164">
            <v>10276.557891522512</v>
          </cell>
          <cell r="AK164">
            <v>59.872108477485803</v>
          </cell>
        </row>
        <row r="165">
          <cell r="C165">
            <v>474.39</v>
          </cell>
          <cell r="D165">
            <v>523</v>
          </cell>
          <cell r="E165">
            <v>574.05999999999995</v>
          </cell>
          <cell r="H165">
            <v>517.36</v>
          </cell>
          <cell r="I165">
            <v>500.85</v>
          </cell>
          <cell r="J165">
            <v>605.72</v>
          </cell>
          <cell r="P165">
            <v>505.5</v>
          </cell>
          <cell r="Q165">
            <v>573.13</v>
          </cell>
          <cell r="R165">
            <v>553.25</v>
          </cell>
          <cell r="X165">
            <v>471.86</v>
          </cell>
          <cell r="Y165">
            <v>471.86</v>
          </cell>
          <cell r="Z165">
            <v>0</v>
          </cell>
          <cell r="AA165">
            <v>508.31</v>
          </cell>
          <cell r="AB165">
            <v>508.31</v>
          </cell>
          <cell r="AC165">
            <v>1.45</v>
          </cell>
          <cell r="AD165">
            <v>554.72000000000014</v>
          </cell>
          <cell r="AE165">
            <v>553.15000000000009</v>
          </cell>
          <cell r="AF165">
            <v>1.57</v>
          </cell>
          <cell r="AJ165">
            <v>6325.2982692815567</v>
          </cell>
          <cell r="AK165">
            <v>36.851730718443051</v>
          </cell>
        </row>
        <row r="166">
          <cell r="C166">
            <v>170.32</v>
          </cell>
          <cell r="D166">
            <v>157.49</v>
          </cell>
          <cell r="E166">
            <v>172.63</v>
          </cell>
          <cell r="H166">
            <v>154.93</v>
          </cell>
          <cell r="I166">
            <v>151.24</v>
          </cell>
          <cell r="J166">
            <v>183.1</v>
          </cell>
          <cell r="P166">
            <v>151.66</v>
          </cell>
          <cell r="Q166">
            <v>171.61</v>
          </cell>
          <cell r="R166">
            <v>157.89000000000001</v>
          </cell>
          <cell r="X166">
            <v>133.30000000000001</v>
          </cell>
          <cell r="Y166">
            <v>133.30000000000001</v>
          </cell>
          <cell r="Z166">
            <v>0</v>
          </cell>
          <cell r="AA166">
            <v>143.94999999999999</v>
          </cell>
          <cell r="AB166">
            <v>143.94999999999999</v>
          </cell>
          <cell r="AC166">
            <v>0.41</v>
          </cell>
          <cell r="AD166">
            <v>155.6</v>
          </cell>
          <cell r="AE166">
            <v>155.16</v>
          </cell>
          <cell r="AF166">
            <v>0.44</v>
          </cell>
          <cell r="AJ166">
            <v>1892.6930080549316</v>
          </cell>
          <cell r="AK166">
            <v>11.026991945068003</v>
          </cell>
        </row>
        <row r="167">
          <cell r="C167">
            <v>0.09</v>
          </cell>
          <cell r="D167">
            <v>0.08</v>
          </cell>
          <cell r="E167">
            <v>1.84</v>
          </cell>
          <cell r="H167">
            <v>1.82</v>
          </cell>
          <cell r="I167">
            <v>1.85</v>
          </cell>
          <cell r="J167">
            <v>2.1800000000000002</v>
          </cell>
          <cell r="P167">
            <v>1.33</v>
          </cell>
          <cell r="Q167">
            <v>1.29</v>
          </cell>
          <cell r="R167">
            <v>4.3499999999999996</v>
          </cell>
          <cell r="X167">
            <v>5.36</v>
          </cell>
          <cell r="Y167">
            <v>5.36</v>
          </cell>
          <cell r="Z167">
            <v>0</v>
          </cell>
          <cell r="AA167">
            <v>4.18</v>
          </cell>
          <cell r="AB167">
            <v>4.18</v>
          </cell>
          <cell r="AC167">
            <v>1.0999999999999999E-2</v>
          </cell>
          <cell r="AD167">
            <v>15.889999999999999</v>
          </cell>
          <cell r="AE167">
            <v>15.85</v>
          </cell>
          <cell r="AF167">
            <v>0.04</v>
          </cell>
          <cell r="AJ167">
            <v>40.026800424585311</v>
          </cell>
          <cell r="AK167">
            <v>0.2331995754146817</v>
          </cell>
        </row>
        <row r="168">
          <cell r="C168">
            <v>7</v>
          </cell>
          <cell r="D168">
            <v>7.47</v>
          </cell>
          <cell r="E168">
            <v>8.08</v>
          </cell>
          <cell r="H168">
            <v>5.7</v>
          </cell>
          <cell r="I168">
            <v>1.7</v>
          </cell>
          <cell r="J168">
            <v>0</v>
          </cell>
          <cell r="P168">
            <v>0</v>
          </cell>
          <cell r="Q168">
            <v>0</v>
          </cell>
          <cell r="R168">
            <v>0.44</v>
          </cell>
          <cell r="X168">
            <v>3.87</v>
          </cell>
          <cell r="Y168">
            <v>3.87</v>
          </cell>
          <cell r="Z168">
            <v>0</v>
          </cell>
          <cell r="AA168">
            <v>5.5</v>
          </cell>
          <cell r="AB168">
            <v>5.5</v>
          </cell>
          <cell r="AC168">
            <v>1.4999999999999999E-2</v>
          </cell>
          <cell r="AD168">
            <v>7.06</v>
          </cell>
          <cell r="AE168">
            <v>7.04</v>
          </cell>
          <cell r="AF168">
            <v>0.02</v>
          </cell>
          <cell r="AJ168">
            <v>46.548802679559962</v>
          </cell>
          <cell r="AK168">
            <v>0.2711973204400247</v>
          </cell>
        </row>
        <row r="169">
          <cell r="C169">
            <v>0</v>
          </cell>
          <cell r="D169">
            <v>0</v>
          </cell>
          <cell r="E169">
            <v>0</v>
          </cell>
          <cell r="H169">
            <v>0</v>
          </cell>
          <cell r="I169">
            <v>0</v>
          </cell>
          <cell r="J169">
            <v>0</v>
          </cell>
          <cell r="P169">
            <v>0</v>
          </cell>
          <cell r="Q169">
            <v>0</v>
          </cell>
          <cell r="R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J169">
            <v>0</v>
          </cell>
          <cell r="AK169">
            <v>0</v>
          </cell>
        </row>
        <row r="170">
          <cell r="C170">
            <v>142.27000000000001</v>
          </cell>
          <cell r="D170">
            <v>92.09</v>
          </cell>
          <cell r="E170">
            <v>372.86</v>
          </cell>
          <cell r="H170">
            <v>153.41</v>
          </cell>
          <cell r="I170">
            <v>78.78</v>
          </cell>
          <cell r="J170">
            <v>89.43</v>
          </cell>
          <cell r="P170">
            <v>133.4</v>
          </cell>
          <cell r="Q170">
            <v>152.44</v>
          </cell>
          <cell r="R170">
            <v>164.1</v>
          </cell>
          <cell r="X170">
            <v>199.1</v>
          </cell>
          <cell r="Y170">
            <v>199.1</v>
          </cell>
          <cell r="Z170">
            <v>0</v>
          </cell>
          <cell r="AA170">
            <v>104.2</v>
          </cell>
          <cell r="AB170">
            <v>104.2</v>
          </cell>
          <cell r="AC170">
            <v>0.29899999999999999</v>
          </cell>
          <cell r="AD170">
            <v>301.39999999999998</v>
          </cell>
          <cell r="AE170">
            <v>300.53999999999996</v>
          </cell>
          <cell r="AF170">
            <v>0.86</v>
          </cell>
          <cell r="AJ170">
            <v>1971.9910110818801</v>
          </cell>
          <cell r="AK170">
            <v>11.488988918120043</v>
          </cell>
        </row>
        <row r="171">
          <cell r="C171">
            <v>0</v>
          </cell>
          <cell r="D171">
            <v>0</v>
          </cell>
          <cell r="E171">
            <v>0</v>
          </cell>
          <cell r="H171">
            <v>0</v>
          </cell>
          <cell r="I171">
            <v>0</v>
          </cell>
          <cell r="J171">
            <v>0</v>
          </cell>
          <cell r="P171">
            <v>0</v>
          </cell>
          <cell r="Q171">
            <v>0</v>
          </cell>
          <cell r="R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J171">
            <v>0</v>
          </cell>
          <cell r="AK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H172">
            <v>0</v>
          </cell>
          <cell r="I172">
            <v>0</v>
          </cell>
          <cell r="J172">
            <v>0</v>
          </cell>
          <cell r="P172">
            <v>0</v>
          </cell>
          <cell r="Q172">
            <v>0</v>
          </cell>
          <cell r="R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J172">
            <v>0</v>
          </cell>
          <cell r="AK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P173">
            <v>0</v>
          </cell>
          <cell r="Q173">
            <v>0</v>
          </cell>
          <cell r="R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J173">
            <v>0</v>
          </cell>
          <cell r="AK173">
            <v>0</v>
          </cell>
        </row>
      </sheetData>
      <sheetData sheetId="3"/>
      <sheetData sheetId="4">
        <row r="8">
          <cell r="C8">
            <v>653.08500000000004</v>
          </cell>
          <cell r="D8">
            <v>497.262</v>
          </cell>
          <cell r="E8">
            <v>514.80899999999997</v>
          </cell>
          <cell r="H8">
            <v>597.01900000000001</v>
          </cell>
          <cell r="I8">
            <v>658.07100000000003</v>
          </cell>
          <cell r="J8">
            <v>642.82100000000003</v>
          </cell>
          <cell r="P8">
            <v>661.48800000000006</v>
          </cell>
          <cell r="Q8">
            <v>511.32600000000002</v>
          </cell>
          <cell r="R8">
            <v>518.63900000000001</v>
          </cell>
          <cell r="X8">
            <v>640.81000000000006</v>
          </cell>
          <cell r="Y8">
            <v>640.73</v>
          </cell>
          <cell r="Z8">
            <v>0.08</v>
          </cell>
          <cell r="AA8">
            <v>635.67900000000009</v>
          </cell>
          <cell r="AB8">
            <v>635.59900000000005</v>
          </cell>
          <cell r="AC8">
            <v>0.08</v>
          </cell>
          <cell r="AD8">
            <v>606.70500000000004</v>
          </cell>
          <cell r="AE8">
            <v>606.70500000000004</v>
          </cell>
          <cell r="AF8">
            <v>0</v>
          </cell>
          <cell r="AJ8">
            <v>7136.3829999999998</v>
          </cell>
          <cell r="AK8">
            <v>1.331</v>
          </cell>
        </row>
        <row r="9">
          <cell r="C9">
            <v>153.15100000000001</v>
          </cell>
          <cell r="D9">
            <v>75.460999999999999</v>
          </cell>
          <cell r="E9">
            <v>37.656999999999996</v>
          </cell>
          <cell r="H9">
            <v>91.515000000000001</v>
          </cell>
          <cell r="I9">
            <v>162.489</v>
          </cell>
          <cell r="J9">
            <v>152.56200000000001</v>
          </cell>
          <cell r="P9">
            <v>126.378</v>
          </cell>
          <cell r="Q9">
            <v>48.91</v>
          </cell>
          <cell r="R9">
            <v>47.6</v>
          </cell>
          <cell r="X9">
            <v>143.464</v>
          </cell>
          <cell r="Y9">
            <v>143.464</v>
          </cell>
          <cell r="Z9">
            <v>0</v>
          </cell>
          <cell r="AA9">
            <v>135.22900000000001</v>
          </cell>
          <cell r="AB9">
            <v>135.22900000000001</v>
          </cell>
          <cell r="AC9">
            <v>0</v>
          </cell>
          <cell r="AD9">
            <v>139.858</v>
          </cell>
          <cell r="AE9">
            <v>139.858</v>
          </cell>
          <cell r="AF9">
            <v>0</v>
          </cell>
          <cell r="AJ9">
            <v>1314.2740000000001</v>
          </cell>
          <cell r="AK9">
            <v>0</v>
          </cell>
        </row>
        <row r="10">
          <cell r="C10">
            <v>0.23450393134124961</v>
          </cell>
          <cell r="D10">
            <v>0.15175299942485049</v>
          </cell>
          <cell r="E10">
            <v>7.3147516846053584E-2</v>
          </cell>
          <cell r="H10">
            <v>0.15328657881909957</v>
          </cell>
          <cell r="I10">
            <v>0.24691712596361182</v>
          </cell>
          <cell r="J10">
            <v>0.23733200999967333</v>
          </cell>
          <cell r="P10">
            <v>0.19105108482693561</v>
          </cell>
          <cell r="Q10">
            <v>9.5653262302327666E-2</v>
          </cell>
          <cell r="R10">
            <v>9.1778674569401836E-2</v>
          </cell>
          <cell r="X10">
            <v>0.22387915294705135</v>
          </cell>
          <cell r="Y10">
            <v>0.22390710595726748</v>
          </cell>
          <cell r="Z10">
            <v>0</v>
          </cell>
          <cell r="AA10">
            <v>0.21273158307888099</v>
          </cell>
          <cell r="AB10">
            <v>0.21275835865065867</v>
          </cell>
          <cell r="AC10">
            <v>0</v>
          </cell>
          <cell r="AD10">
            <v>0.23052059897314181</v>
          </cell>
          <cell r="AE10">
            <v>0.23052059897314181</v>
          </cell>
        </row>
        <row r="11">
          <cell r="C11">
            <v>499.93400000000003</v>
          </cell>
          <cell r="D11">
            <v>421.80099999999999</v>
          </cell>
          <cell r="E11">
            <v>477.15199999999999</v>
          </cell>
          <cell r="H11">
            <v>505.50400000000002</v>
          </cell>
          <cell r="I11">
            <v>495.58199999999999</v>
          </cell>
          <cell r="J11">
            <v>490.25900000000001</v>
          </cell>
          <cell r="P11">
            <v>535.11</v>
          </cell>
          <cell r="Q11">
            <v>462.41600000000005</v>
          </cell>
          <cell r="R11">
            <v>471.03899999999999</v>
          </cell>
          <cell r="X11">
            <v>497.34600000000006</v>
          </cell>
          <cell r="Y11">
            <v>497.26600000000002</v>
          </cell>
          <cell r="Z11">
            <v>0.08</v>
          </cell>
          <cell r="AA11">
            <v>500.45000000000005</v>
          </cell>
          <cell r="AB11">
            <v>500.37</v>
          </cell>
          <cell r="AC11">
            <v>0.08</v>
          </cell>
          <cell r="AD11">
            <v>466.84700000000004</v>
          </cell>
          <cell r="AE11">
            <v>466.84700000000004</v>
          </cell>
          <cell r="AF11">
            <v>0</v>
          </cell>
        </row>
        <row r="12">
          <cell r="C12">
            <v>180.60400000000004</v>
          </cell>
          <cell r="D12">
            <v>106.23099999999999</v>
          </cell>
          <cell r="E12">
            <v>179.77199999999993</v>
          </cell>
          <cell r="H12">
            <v>184.98400000000004</v>
          </cell>
          <cell r="I12">
            <v>190.49200000000002</v>
          </cell>
          <cell r="J12">
            <v>165.279</v>
          </cell>
          <cell r="P12">
            <v>250.97000000000003</v>
          </cell>
          <cell r="Q12">
            <v>166.61600000000004</v>
          </cell>
          <cell r="R12">
            <v>165.78899999999999</v>
          </cell>
          <cell r="X12">
            <v>195.83000000000004</v>
          </cell>
          <cell r="Y12">
            <v>195.82999999999998</v>
          </cell>
          <cell r="Z12">
            <v>0</v>
          </cell>
          <cell r="AA12">
            <v>204.08000000000004</v>
          </cell>
          <cell r="AB12">
            <v>204.08000000000004</v>
          </cell>
          <cell r="AC12">
            <v>0</v>
          </cell>
          <cell r="AD12">
            <v>172.93700000000001</v>
          </cell>
          <cell r="AE12">
            <v>172.93700000000001</v>
          </cell>
          <cell r="AF12">
            <v>0</v>
          </cell>
          <cell r="AJ12">
            <v>2163.5839999999998</v>
          </cell>
          <cell r="AK12">
            <v>0</v>
          </cell>
        </row>
        <row r="13">
          <cell r="C13">
            <v>0.36125568575051914</v>
          </cell>
          <cell r="D13">
            <v>0.25185099134425948</v>
          </cell>
          <cell r="E13">
            <v>0.37676044530883229</v>
          </cell>
          <cell r="H13">
            <v>0.36593973539279617</v>
          </cell>
          <cell r="I13">
            <v>0.38438038508258981</v>
          </cell>
          <cell r="J13">
            <v>0.33712588652120612</v>
          </cell>
          <cell r="P13">
            <v>0.46900637252153765</v>
          </cell>
          <cell r="Q13">
            <v>0.36031625203280171</v>
          </cell>
          <cell r="R13">
            <v>0.35196448701699856</v>
          </cell>
          <cell r="X13">
            <v>0.39375002513340818</v>
          </cell>
          <cell r="Y13">
            <v>0.39381337151544643</v>
          </cell>
          <cell r="Z13">
            <v>0</v>
          </cell>
          <cell r="AA13">
            <v>0.40779298631231897</v>
          </cell>
          <cell r="AB13">
            <v>0.40785818494314213</v>
          </cell>
          <cell r="AC13">
            <v>0</v>
          </cell>
          <cell r="AD13">
            <v>0.37043613860643848</v>
          </cell>
          <cell r="AE13">
            <v>0.37043613860643848</v>
          </cell>
        </row>
        <row r="14">
          <cell r="C14">
            <v>319.33</v>
          </cell>
          <cell r="D14">
            <v>315.57</v>
          </cell>
          <cell r="E14">
            <v>297.38000000000005</v>
          </cell>
          <cell r="H14">
            <v>320.52</v>
          </cell>
          <cell r="I14">
            <v>305.08999999999997</v>
          </cell>
          <cell r="J14">
            <v>324.98</v>
          </cell>
          <cell r="P14">
            <v>284.14</v>
          </cell>
          <cell r="Q14">
            <v>295.8</v>
          </cell>
          <cell r="R14">
            <v>305.25</v>
          </cell>
          <cell r="X14">
            <v>301.51600000000002</v>
          </cell>
          <cell r="Y14">
            <v>301.43600000000004</v>
          </cell>
          <cell r="Z14">
            <v>0.08</v>
          </cell>
          <cell r="AA14">
            <v>296.37</v>
          </cell>
          <cell r="AB14">
            <v>296.28999999999996</v>
          </cell>
          <cell r="AC14">
            <v>0.08</v>
          </cell>
          <cell r="AD14">
            <v>293.91000000000003</v>
          </cell>
          <cell r="AE14">
            <v>293.91000000000003</v>
          </cell>
          <cell r="AF14">
            <v>0</v>
          </cell>
        </row>
        <row r="15">
          <cell r="C15">
            <v>213.77</v>
          </cell>
          <cell r="D15">
            <v>207.75</v>
          </cell>
          <cell r="E15">
            <v>196.9</v>
          </cell>
          <cell r="H15">
            <v>209.84</v>
          </cell>
          <cell r="I15">
            <v>200.96</v>
          </cell>
          <cell r="J15">
            <v>217.77</v>
          </cell>
          <cell r="P15">
            <v>191.27</v>
          </cell>
          <cell r="Q15">
            <v>210.21</v>
          </cell>
          <cell r="R15">
            <v>196.96</v>
          </cell>
          <cell r="X15">
            <v>200.48599999999999</v>
          </cell>
          <cell r="Y15">
            <v>200.48599999999999</v>
          </cell>
          <cell r="Z15">
            <v>0</v>
          </cell>
          <cell r="AA15">
            <v>194.12</v>
          </cell>
          <cell r="AB15">
            <v>194.12</v>
          </cell>
          <cell r="AC15">
            <v>0</v>
          </cell>
          <cell r="AD15">
            <v>183.94</v>
          </cell>
          <cell r="AE15">
            <v>183.94</v>
          </cell>
          <cell r="AF15">
            <v>0</v>
          </cell>
          <cell r="AJ15">
            <v>2423.9760000000001</v>
          </cell>
          <cell r="AK15">
            <v>0</v>
          </cell>
        </row>
        <row r="16">
          <cell r="C16">
            <v>77.41</v>
          </cell>
          <cell r="D16">
            <v>79.62</v>
          </cell>
          <cell r="E16">
            <v>75.680000000000007</v>
          </cell>
          <cell r="H16">
            <v>84.91</v>
          </cell>
          <cell r="I16">
            <v>78.23</v>
          </cell>
          <cell r="J16">
            <v>80.42</v>
          </cell>
          <cell r="P16">
            <v>70.3</v>
          </cell>
          <cell r="Q16">
            <v>66.209999999999994</v>
          </cell>
          <cell r="R16">
            <v>81.05</v>
          </cell>
          <cell r="X16">
            <v>73.8</v>
          </cell>
          <cell r="Y16">
            <v>73.72</v>
          </cell>
          <cell r="Z16">
            <v>0.08</v>
          </cell>
          <cell r="AA16">
            <v>75.599999999999994</v>
          </cell>
          <cell r="AB16">
            <v>75.52</v>
          </cell>
          <cell r="AC16">
            <v>0.08</v>
          </cell>
          <cell r="AD16">
            <v>82.37</v>
          </cell>
          <cell r="AE16">
            <v>82.37</v>
          </cell>
          <cell r="AF16">
            <v>0</v>
          </cell>
          <cell r="AJ16">
            <v>924.26899999999989</v>
          </cell>
          <cell r="AK16">
            <v>1.331</v>
          </cell>
        </row>
        <row r="17">
          <cell r="C17">
            <v>0.14000000000000001</v>
          </cell>
          <cell r="D17">
            <v>0.18</v>
          </cell>
          <cell r="E17">
            <v>0.12</v>
          </cell>
          <cell r="H17">
            <v>0.32</v>
          </cell>
          <cell r="I17">
            <v>0.1</v>
          </cell>
          <cell r="J17">
            <v>0.09</v>
          </cell>
          <cell r="P17">
            <v>7.0000000000000007E-2</v>
          </cell>
          <cell r="Q17">
            <v>7.0000000000000007E-2</v>
          </cell>
          <cell r="R17">
            <v>8.1000000000000003E-2</v>
          </cell>
          <cell r="X17">
            <v>0.08</v>
          </cell>
          <cell r="Y17">
            <v>0</v>
          </cell>
          <cell r="Z17">
            <v>0.08</v>
          </cell>
          <cell r="AA17">
            <v>0.08</v>
          </cell>
          <cell r="AB17">
            <v>0</v>
          </cell>
          <cell r="AC17">
            <v>0.08</v>
          </cell>
          <cell r="AD17">
            <v>0</v>
          </cell>
          <cell r="AE17">
            <v>0</v>
          </cell>
          <cell r="AF17">
            <v>0</v>
          </cell>
          <cell r="AJ17">
            <v>0</v>
          </cell>
          <cell r="AK17">
            <v>1.331</v>
          </cell>
        </row>
        <row r="18">
          <cell r="C18">
            <v>28.15</v>
          </cell>
          <cell r="D18">
            <v>28.2</v>
          </cell>
          <cell r="E18">
            <v>24.8</v>
          </cell>
          <cell r="H18">
            <v>25.77</v>
          </cell>
          <cell r="I18">
            <v>25.9</v>
          </cell>
          <cell r="J18">
            <v>26.79</v>
          </cell>
          <cell r="P18">
            <v>22.57</v>
          </cell>
          <cell r="Q18">
            <v>19.38</v>
          </cell>
          <cell r="R18">
            <v>27.24</v>
          </cell>
          <cell r="X18">
            <v>27.23</v>
          </cell>
          <cell r="Y18">
            <v>27.23</v>
          </cell>
          <cell r="Z18">
            <v>0</v>
          </cell>
          <cell r="AA18">
            <v>26.65</v>
          </cell>
          <cell r="AB18">
            <v>26.65</v>
          </cell>
          <cell r="AC18">
            <v>0</v>
          </cell>
          <cell r="AD18">
            <v>27.6</v>
          </cell>
          <cell r="AE18">
            <v>27.6</v>
          </cell>
          <cell r="AF18">
            <v>0</v>
          </cell>
        </row>
        <row r="19">
          <cell r="C19">
            <v>28.15</v>
          </cell>
          <cell r="D19">
            <v>28.2</v>
          </cell>
          <cell r="E19">
            <v>24.8</v>
          </cell>
          <cell r="H19">
            <v>25.77</v>
          </cell>
          <cell r="I19">
            <v>25.9</v>
          </cell>
          <cell r="J19">
            <v>26.79</v>
          </cell>
          <cell r="P19">
            <v>22.57</v>
          </cell>
          <cell r="Q19">
            <v>19.38</v>
          </cell>
          <cell r="R19">
            <v>27.24</v>
          </cell>
          <cell r="X19">
            <v>27.23</v>
          </cell>
          <cell r="Y19">
            <v>27.23</v>
          </cell>
          <cell r="Z19">
            <v>0</v>
          </cell>
          <cell r="AA19">
            <v>26.65</v>
          </cell>
          <cell r="AB19">
            <v>26.65</v>
          </cell>
          <cell r="AC19">
            <v>0</v>
          </cell>
          <cell r="AD19">
            <v>27.6</v>
          </cell>
          <cell r="AE19">
            <v>27.6</v>
          </cell>
          <cell r="AF19">
            <v>0</v>
          </cell>
          <cell r="AJ19">
            <v>310.27999999999997</v>
          </cell>
          <cell r="A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H20">
            <v>0</v>
          </cell>
          <cell r="I20">
            <v>0</v>
          </cell>
          <cell r="J20">
            <v>0</v>
          </cell>
          <cell r="P20">
            <v>0</v>
          </cell>
          <cell r="Q20">
            <v>0</v>
          </cell>
          <cell r="R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J20">
            <v>0</v>
          </cell>
          <cell r="AK20">
            <v>0</v>
          </cell>
        </row>
        <row r="157">
          <cell r="X157">
            <v>75.61</v>
          </cell>
          <cell r="AA157">
            <v>0</v>
          </cell>
          <cell r="AD157">
            <v>674.32999999999993</v>
          </cell>
        </row>
        <row r="158">
          <cell r="X158">
            <v>67.3</v>
          </cell>
          <cell r="AA158">
            <v>58.2</v>
          </cell>
          <cell r="AD158">
            <v>69.69</v>
          </cell>
        </row>
        <row r="186">
          <cell r="C186">
            <v>941.03</v>
          </cell>
          <cell r="D186">
            <v>860.23</v>
          </cell>
          <cell r="E186">
            <v>880.24</v>
          </cell>
          <cell r="H186">
            <v>909.62</v>
          </cell>
          <cell r="I186">
            <v>1146.6100000000001</v>
          </cell>
          <cell r="J186">
            <v>953.06999999999994</v>
          </cell>
          <cell r="P186">
            <v>899.28</v>
          </cell>
          <cell r="Q186">
            <v>704.7700000000001</v>
          </cell>
          <cell r="R186">
            <v>735.11</v>
          </cell>
          <cell r="X186">
            <v>1011.5350000000001</v>
          </cell>
          <cell r="Y186">
            <v>1011.4800000000001</v>
          </cell>
          <cell r="Z186">
            <v>5.5E-2</v>
          </cell>
          <cell r="AA186">
            <v>1060.3499999999999</v>
          </cell>
          <cell r="AB186">
            <v>1060.29</v>
          </cell>
          <cell r="AC186">
            <v>0.06</v>
          </cell>
          <cell r="AD186">
            <v>912.41000000000008</v>
          </cell>
          <cell r="AE186">
            <v>912.41000000000008</v>
          </cell>
          <cell r="AF186">
            <v>0</v>
          </cell>
          <cell r="AJ186">
            <v>11013.12462923268</v>
          </cell>
          <cell r="AK186">
            <v>1.1303707673198071</v>
          </cell>
        </row>
        <row r="187">
          <cell r="C187">
            <v>745.78</v>
          </cell>
          <cell r="D187">
            <v>743.83</v>
          </cell>
          <cell r="E187">
            <v>743.83</v>
          </cell>
          <cell r="H187">
            <v>798.78</v>
          </cell>
          <cell r="I187">
            <v>798.77</v>
          </cell>
          <cell r="J187">
            <v>801.94</v>
          </cell>
          <cell r="P187">
            <v>698.05</v>
          </cell>
          <cell r="Q187">
            <v>698.05</v>
          </cell>
          <cell r="R187">
            <v>698.05</v>
          </cell>
          <cell r="X187">
            <v>696.83999999999992</v>
          </cell>
          <cell r="Y187">
            <v>696.83999999999992</v>
          </cell>
          <cell r="AA187">
            <v>1081.19</v>
          </cell>
          <cell r="AB187">
            <v>1081.19</v>
          </cell>
          <cell r="AC187">
            <v>0</v>
          </cell>
          <cell r="AD187">
            <v>1412.45</v>
          </cell>
          <cell r="AE187">
            <v>1412.45</v>
          </cell>
          <cell r="AF187">
            <v>0</v>
          </cell>
          <cell r="AJ187">
            <v>9915.1723720796654</v>
          </cell>
          <cell r="AK187">
            <v>2.3876279203334776</v>
          </cell>
        </row>
        <row r="188">
          <cell r="C188">
            <v>0</v>
          </cell>
          <cell r="D188">
            <v>0</v>
          </cell>
          <cell r="E188">
            <v>10.91</v>
          </cell>
          <cell r="H188">
            <v>0</v>
          </cell>
          <cell r="I188">
            <v>0</v>
          </cell>
          <cell r="J188">
            <v>0</v>
          </cell>
          <cell r="P188">
            <v>0</v>
          </cell>
          <cell r="Q188">
            <v>0</v>
          </cell>
          <cell r="R188">
            <v>0</v>
          </cell>
          <cell r="X188">
            <v>0</v>
          </cell>
          <cell r="Y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J188">
            <v>10.90603230017793</v>
          </cell>
          <cell r="AK188">
            <v>3.9676998220695026E-3</v>
          </cell>
        </row>
        <row r="189">
          <cell r="C189">
            <v>491.63</v>
          </cell>
          <cell r="D189">
            <v>404.36</v>
          </cell>
          <cell r="E189">
            <v>276.14999999999998</v>
          </cell>
          <cell r="H189">
            <v>260.72000000000003</v>
          </cell>
          <cell r="I189">
            <v>142.97</v>
          </cell>
          <cell r="J189">
            <v>463.3</v>
          </cell>
          <cell r="P189">
            <v>315.48</v>
          </cell>
          <cell r="Q189">
            <v>523.41</v>
          </cell>
          <cell r="R189">
            <v>498.39499999999998</v>
          </cell>
          <cell r="X189">
            <v>813.19999999999993</v>
          </cell>
          <cell r="Y189">
            <v>813.19999999999993</v>
          </cell>
          <cell r="AA189">
            <v>335.58000000000004</v>
          </cell>
          <cell r="AB189">
            <v>335.58000000000004</v>
          </cell>
          <cell r="AC189">
            <v>0</v>
          </cell>
          <cell r="AD189">
            <v>522.05999999999995</v>
          </cell>
          <cell r="AE189">
            <v>522.05999999999995</v>
          </cell>
          <cell r="AF189">
            <v>0</v>
          </cell>
          <cell r="AJ189">
            <v>5046.2571598622999</v>
          </cell>
          <cell r="AK189">
            <v>0.99784013769940683</v>
          </cell>
        </row>
        <row r="190">
          <cell r="C190">
            <v>687.34</v>
          </cell>
          <cell r="D190">
            <v>274.33</v>
          </cell>
          <cell r="E190">
            <v>1799.45</v>
          </cell>
          <cell r="H190">
            <v>1406.47</v>
          </cell>
          <cell r="I190">
            <v>812.58</v>
          </cell>
          <cell r="J190">
            <v>758.6</v>
          </cell>
          <cell r="P190">
            <v>751.72</v>
          </cell>
          <cell r="Q190">
            <v>1679.57</v>
          </cell>
          <cell r="R190">
            <v>1186.3399999999999</v>
          </cell>
          <cell r="X190">
            <v>790.61</v>
          </cell>
          <cell r="Y190">
            <v>790.61</v>
          </cell>
          <cell r="AA190">
            <v>1164.3900000000001</v>
          </cell>
          <cell r="AB190">
            <v>1164.3900000000001</v>
          </cell>
          <cell r="AC190">
            <v>0</v>
          </cell>
          <cell r="AD190">
            <v>1588.54</v>
          </cell>
          <cell r="AE190">
            <v>1588.54</v>
          </cell>
          <cell r="AF190">
            <v>0</v>
          </cell>
          <cell r="AJ190">
            <v>12899.940000000002</v>
          </cell>
          <cell r="AK190">
            <v>0</v>
          </cell>
        </row>
        <row r="191">
          <cell r="C191">
            <v>3441.2799999999997</v>
          </cell>
          <cell r="D191">
            <v>3129.93</v>
          </cell>
          <cell r="E191">
            <v>3195.81</v>
          </cell>
          <cell r="H191">
            <v>3433.36</v>
          </cell>
          <cell r="I191">
            <v>3677.7</v>
          </cell>
          <cell r="J191">
            <v>3920.59</v>
          </cell>
          <cell r="P191">
            <v>3775.2799999999997</v>
          </cell>
          <cell r="Q191">
            <v>3996.3700000000003</v>
          </cell>
          <cell r="R191">
            <v>3479.4800000000005</v>
          </cell>
          <cell r="X191">
            <v>3780.12</v>
          </cell>
          <cell r="Y191">
            <v>3780.12</v>
          </cell>
          <cell r="AA191">
            <v>3710.9900000000002</v>
          </cell>
          <cell r="AB191">
            <v>3709.94</v>
          </cell>
          <cell r="AC191">
            <v>1.05</v>
          </cell>
          <cell r="AD191">
            <v>3652.03</v>
          </cell>
          <cell r="AE191">
            <v>3650.98</v>
          </cell>
          <cell r="AF191">
            <v>1.05</v>
          </cell>
          <cell r="AJ191">
            <v>43184.929341345676</v>
          </cell>
          <cell r="AK191">
            <v>8.0106586543295712</v>
          </cell>
        </row>
        <row r="192">
          <cell r="C192">
            <v>1039.07</v>
          </cell>
          <cell r="D192">
            <v>942.32</v>
          </cell>
          <cell r="E192">
            <v>960.56999999999994</v>
          </cell>
          <cell r="H192">
            <v>1044.6100000000001</v>
          </cell>
          <cell r="I192">
            <v>1112.7</v>
          </cell>
          <cell r="J192">
            <v>1188.29</v>
          </cell>
          <cell r="P192">
            <v>1140.55</v>
          </cell>
          <cell r="Q192">
            <v>1212.8899999999999</v>
          </cell>
          <cell r="R192">
            <v>1049.9100000000001</v>
          </cell>
          <cell r="X192">
            <v>1125.1200000000001</v>
          </cell>
          <cell r="Y192">
            <v>1125.1200000000001</v>
          </cell>
          <cell r="AA192">
            <v>1114.08</v>
          </cell>
          <cell r="AB192">
            <v>1113.76</v>
          </cell>
          <cell r="AC192">
            <v>0.32</v>
          </cell>
          <cell r="AD192">
            <v>1100.52</v>
          </cell>
          <cell r="AE192">
            <v>1100.2</v>
          </cell>
          <cell r="AF192">
            <v>0.32</v>
          </cell>
          <cell r="AJ192">
            <v>13028.203666095058</v>
          </cell>
          <cell r="AK192">
            <v>2.4263339049405217</v>
          </cell>
        </row>
        <row r="193">
          <cell r="C193">
            <v>0.30194288171843037</v>
          </cell>
          <cell r="D193">
            <v>0.301067436012946</v>
          </cell>
          <cell r="E193">
            <v>0.30057168605142359</v>
          </cell>
          <cell r="H193">
            <v>0.30425297667590934</v>
          </cell>
          <cell r="I193">
            <v>0.30255322620115838</v>
          </cell>
          <cell r="J193">
            <v>0.30308958600618785</v>
          </cell>
          <cell r="P193">
            <v>0.30211004216905768</v>
          </cell>
          <cell r="Q193">
            <v>0.30349792436636241</v>
          </cell>
          <cell r="R193">
            <v>0.30174336395093521</v>
          </cell>
          <cell r="X193">
            <v>0.29764134471921533</v>
          </cell>
          <cell r="Y193">
            <v>0.29764134471921533</v>
          </cell>
          <cell r="AA193">
            <v>0.30021099490971409</v>
          </cell>
          <cell r="AB193">
            <v>0.30020970689552928</v>
          </cell>
          <cell r="AC193">
            <v>0.30476190476190473</v>
          </cell>
          <cell r="AD193">
            <v>0.30134473156025549</v>
          </cell>
          <cell r="AE193">
            <v>0.30134374880169162</v>
          </cell>
          <cell r="AF193">
            <v>0.30476190476190473</v>
          </cell>
        </row>
        <row r="194">
          <cell r="C194">
            <v>1978.7399999999998</v>
          </cell>
          <cell r="D194">
            <v>1938.3199999999997</v>
          </cell>
          <cell r="E194">
            <v>2110.91</v>
          </cell>
          <cell r="H194">
            <v>1860.1600000000003</v>
          </cell>
          <cell r="I194">
            <v>1364.3799999999999</v>
          </cell>
          <cell r="J194">
            <v>1429.1999999999998</v>
          </cell>
          <cell r="P194">
            <v>1677.1700000000003</v>
          </cell>
          <cell r="Q194">
            <v>1372.88</v>
          </cell>
          <cell r="R194">
            <v>1763.4899999999998</v>
          </cell>
          <cell r="X194">
            <v>1859.4999999999995</v>
          </cell>
          <cell r="Y194">
            <v>1859.4999999999995</v>
          </cell>
          <cell r="AA194">
            <v>2085.65</v>
          </cell>
          <cell r="AB194">
            <v>2085.65</v>
          </cell>
          <cell r="AC194">
            <v>0</v>
          </cell>
          <cell r="AD194">
            <v>2218.4699999999998</v>
          </cell>
          <cell r="AE194">
            <v>2218.4699999999998</v>
          </cell>
          <cell r="AF194">
            <v>0</v>
          </cell>
          <cell r="AJ194">
            <v>21656.745844076926</v>
          </cell>
          <cell r="AK194">
            <v>2.1241559230745692</v>
          </cell>
        </row>
        <row r="195">
          <cell r="C195">
            <v>601.05999999999995</v>
          </cell>
          <cell r="D195">
            <v>577.16999999999996</v>
          </cell>
          <cell r="E195">
            <v>603.05999999999995</v>
          </cell>
          <cell r="H195">
            <v>628.80000000000007</v>
          </cell>
          <cell r="I195">
            <v>583.38</v>
          </cell>
          <cell r="J195">
            <v>677.25</v>
          </cell>
          <cell r="P195">
            <v>620.37</v>
          </cell>
          <cell r="Q195">
            <v>616.19000000000005</v>
          </cell>
          <cell r="R195">
            <v>553</v>
          </cell>
          <cell r="X195">
            <v>528.91999999999996</v>
          </cell>
          <cell r="Y195">
            <v>528.91999999999996</v>
          </cell>
          <cell r="AA195">
            <v>608.58000000000004</v>
          </cell>
          <cell r="AB195">
            <v>608.58000000000004</v>
          </cell>
          <cell r="AC195">
            <v>0</v>
          </cell>
          <cell r="AD195">
            <v>586.75</v>
          </cell>
          <cell r="AE195">
            <v>586.75</v>
          </cell>
          <cell r="AF195">
            <v>0</v>
          </cell>
          <cell r="AJ195">
            <v>7183.9802062731433</v>
          </cell>
          <cell r="AK195">
            <v>0.549793726857013</v>
          </cell>
        </row>
        <row r="196">
          <cell r="C196">
            <v>180.43</v>
          </cell>
          <cell r="D196">
            <v>171.59999999999997</v>
          </cell>
          <cell r="E196">
            <v>180.66</v>
          </cell>
          <cell r="H196">
            <v>188.43</v>
          </cell>
          <cell r="I196">
            <v>176.18</v>
          </cell>
          <cell r="J196">
            <v>204.53</v>
          </cell>
          <cell r="P196">
            <v>187.35000000000002</v>
          </cell>
          <cell r="Q196">
            <v>186.09</v>
          </cell>
          <cell r="R196">
            <v>167.01</v>
          </cell>
          <cell r="X196">
            <v>159.80000000000001</v>
          </cell>
          <cell r="Y196">
            <v>159.80000000000001</v>
          </cell>
          <cell r="AA196">
            <v>183.57999999999998</v>
          </cell>
          <cell r="AB196">
            <v>183.57999999999998</v>
          </cell>
          <cell r="AC196">
            <v>0</v>
          </cell>
          <cell r="AD196">
            <v>176</v>
          </cell>
          <cell r="AE196">
            <v>176</v>
          </cell>
          <cell r="AF196">
            <v>0</v>
          </cell>
          <cell r="AJ196">
            <v>2161.494302163801</v>
          </cell>
          <cell r="AK196">
            <v>0.16569783619901987</v>
          </cell>
        </row>
        <row r="197">
          <cell r="C197">
            <v>125.04</v>
          </cell>
          <cell r="D197">
            <v>141.94999999999999</v>
          </cell>
          <cell r="E197">
            <v>177.25</v>
          </cell>
          <cell r="H197">
            <v>164.18</v>
          </cell>
          <cell r="I197">
            <v>143.81</v>
          </cell>
          <cell r="J197">
            <v>141.82</v>
          </cell>
          <cell r="P197">
            <v>213.05</v>
          </cell>
          <cell r="Q197">
            <v>159.31</v>
          </cell>
          <cell r="R197">
            <v>156.34</v>
          </cell>
          <cell r="X197">
            <v>170.04999999999998</v>
          </cell>
          <cell r="Y197">
            <v>170.04999999999998</v>
          </cell>
          <cell r="AA197">
            <v>194.95000000000002</v>
          </cell>
          <cell r="AB197">
            <v>194.95000000000002</v>
          </cell>
          <cell r="AC197">
            <v>0</v>
          </cell>
          <cell r="AD197">
            <v>173.15</v>
          </cell>
          <cell r="AE197">
            <v>173.15</v>
          </cell>
          <cell r="AF197">
            <v>0</v>
          </cell>
          <cell r="AJ197">
            <v>1960.1868686910088</v>
          </cell>
          <cell r="AK197">
            <v>0.7131313089913921</v>
          </cell>
        </row>
        <row r="198">
          <cell r="C198">
            <v>1072.2099999999998</v>
          </cell>
          <cell r="D198">
            <v>1047.5999999999997</v>
          </cell>
          <cell r="E198">
            <v>1149.94</v>
          </cell>
          <cell r="H198">
            <v>878.75000000000023</v>
          </cell>
          <cell r="I198">
            <v>461.01</v>
          </cell>
          <cell r="J198">
            <v>405.59999999999991</v>
          </cell>
          <cell r="P198">
            <v>656.40000000000032</v>
          </cell>
          <cell r="Q198">
            <v>411.28999999999996</v>
          </cell>
          <cell r="R198">
            <v>887.13999999999976</v>
          </cell>
          <cell r="X198">
            <v>1000.7299999999996</v>
          </cell>
          <cell r="Y198">
            <v>1000.7299999999996</v>
          </cell>
          <cell r="AA198">
            <v>1098.54</v>
          </cell>
          <cell r="AB198">
            <v>1098.54</v>
          </cell>
          <cell r="AC198">
            <v>0</v>
          </cell>
          <cell r="AD198">
            <v>1282.5699999999997</v>
          </cell>
          <cell r="AE198">
            <v>1282.5699999999997</v>
          </cell>
          <cell r="AF198">
            <v>0</v>
          </cell>
          <cell r="AJ198">
            <v>10351.084466948972</v>
          </cell>
          <cell r="AK198">
            <v>0.69553305102714424</v>
          </cell>
        </row>
        <row r="199">
          <cell r="C199">
            <v>0</v>
          </cell>
          <cell r="D199">
            <v>0</v>
          </cell>
          <cell r="E199">
            <v>684.78</v>
          </cell>
          <cell r="H199">
            <v>0</v>
          </cell>
          <cell r="I199">
            <v>0</v>
          </cell>
          <cell r="J199">
            <v>684.78</v>
          </cell>
          <cell r="P199">
            <v>0</v>
          </cell>
          <cell r="Q199">
            <v>0</v>
          </cell>
          <cell r="R199">
            <v>683.28</v>
          </cell>
          <cell r="X199">
            <v>0</v>
          </cell>
          <cell r="Y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683.43</v>
          </cell>
          <cell r="AE199">
            <v>683.43</v>
          </cell>
          <cell r="AF199">
            <v>0</v>
          </cell>
          <cell r="AJ199">
            <v>2735.2748856102539</v>
          </cell>
          <cell r="AK199">
            <v>0.99511438974648192</v>
          </cell>
        </row>
        <row r="200">
          <cell r="C200">
            <v>0</v>
          </cell>
          <cell r="D200">
            <v>0</v>
          </cell>
          <cell r="E200">
            <v>663</v>
          </cell>
          <cell r="H200">
            <v>0</v>
          </cell>
          <cell r="I200">
            <v>0</v>
          </cell>
          <cell r="J200">
            <v>663</v>
          </cell>
          <cell r="P200">
            <v>0</v>
          </cell>
          <cell r="Q200">
            <v>0</v>
          </cell>
          <cell r="R200">
            <v>663</v>
          </cell>
          <cell r="X200">
            <v>0</v>
          </cell>
          <cell r="Y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663</v>
          </cell>
          <cell r="AE200">
            <v>663</v>
          </cell>
          <cell r="AF200">
            <v>0</v>
          </cell>
          <cell r="AJ200">
            <v>2651.035532545543</v>
          </cell>
          <cell r="AK200">
            <v>0.96446745445722459</v>
          </cell>
        </row>
        <row r="201">
          <cell r="C201">
            <v>0</v>
          </cell>
          <cell r="D201">
            <v>0</v>
          </cell>
          <cell r="E201">
            <v>21.78</v>
          </cell>
          <cell r="H201">
            <v>0</v>
          </cell>
          <cell r="I201">
            <v>0</v>
          </cell>
          <cell r="J201">
            <v>21.78</v>
          </cell>
          <cell r="P201">
            <v>0</v>
          </cell>
          <cell r="Q201">
            <v>0</v>
          </cell>
          <cell r="R201">
            <v>20.28</v>
          </cell>
          <cell r="X201">
            <v>0</v>
          </cell>
          <cell r="Y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20.43</v>
          </cell>
          <cell r="AE201">
            <v>20.43</v>
          </cell>
          <cell r="AF201">
            <v>0</v>
          </cell>
          <cell r="AJ201">
            <v>84.239353064710755</v>
          </cell>
          <cell r="AK201">
            <v>3.0646935289257288E-2</v>
          </cell>
        </row>
        <row r="202">
          <cell r="C202">
            <v>0</v>
          </cell>
          <cell r="D202">
            <v>0</v>
          </cell>
          <cell r="E202">
            <v>0</v>
          </cell>
          <cell r="H202">
            <v>0</v>
          </cell>
          <cell r="I202">
            <v>0</v>
          </cell>
          <cell r="J202">
            <v>0</v>
          </cell>
          <cell r="P202">
            <v>0</v>
          </cell>
          <cell r="Q202">
            <v>0</v>
          </cell>
          <cell r="R202">
            <v>0</v>
          </cell>
          <cell r="X202">
            <v>0</v>
          </cell>
          <cell r="Y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J202">
            <v>0</v>
          </cell>
          <cell r="AK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H203">
            <v>0</v>
          </cell>
          <cell r="I203">
            <v>0</v>
          </cell>
          <cell r="J203">
            <v>0</v>
          </cell>
          <cell r="P203">
            <v>0</v>
          </cell>
          <cell r="Q203">
            <v>0</v>
          </cell>
          <cell r="R203">
            <v>0</v>
          </cell>
          <cell r="X203">
            <v>0</v>
          </cell>
          <cell r="Y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J203">
            <v>0</v>
          </cell>
          <cell r="AK203">
            <v>0</v>
          </cell>
        </row>
        <row r="204">
          <cell r="C204">
            <v>1140.9899999999998</v>
          </cell>
          <cell r="D204">
            <v>1127.5999999999999</v>
          </cell>
          <cell r="E204">
            <v>1451.58</v>
          </cell>
          <cell r="H204">
            <v>1169.93</v>
          </cell>
          <cell r="I204">
            <v>1094.9100000000001</v>
          </cell>
          <cell r="J204">
            <v>1272.1100000000001</v>
          </cell>
          <cell r="P204">
            <v>1147.47</v>
          </cell>
          <cell r="Q204">
            <v>1310.9</v>
          </cell>
          <cell r="R204">
            <v>1198.45</v>
          </cell>
          <cell r="X204">
            <v>1284.1300000000001</v>
          </cell>
          <cell r="Y204">
            <v>1284.1300000000001</v>
          </cell>
          <cell r="AA204">
            <v>1177.3410000000001</v>
          </cell>
          <cell r="AB204">
            <v>1177.0500000000002</v>
          </cell>
          <cell r="AC204">
            <v>0.29099999999999998</v>
          </cell>
          <cell r="AD204">
            <v>1570.7919999999999</v>
          </cell>
          <cell r="AE204">
            <v>1570.4</v>
          </cell>
          <cell r="AF204">
            <v>0.39200000000000002</v>
          </cell>
          <cell r="AJ204">
            <v>14940.767431990496</v>
          </cell>
          <cell r="AK204">
            <v>5.4355680095063859</v>
          </cell>
        </row>
        <row r="205">
          <cell r="C205">
            <v>681.65</v>
          </cell>
          <cell r="D205">
            <v>755.95</v>
          </cell>
          <cell r="E205">
            <v>737.78</v>
          </cell>
          <cell r="H205">
            <v>731.43</v>
          </cell>
          <cell r="I205">
            <v>746.69</v>
          </cell>
          <cell r="J205">
            <v>875.19</v>
          </cell>
          <cell r="P205">
            <v>732.49</v>
          </cell>
          <cell r="Q205">
            <v>836.22</v>
          </cell>
          <cell r="R205">
            <v>748.57</v>
          </cell>
          <cell r="X205">
            <v>744.85</v>
          </cell>
          <cell r="Y205">
            <v>744.85</v>
          </cell>
          <cell r="AA205">
            <v>781.13000000000011</v>
          </cell>
          <cell r="AB205">
            <v>780.94</v>
          </cell>
          <cell r="AC205">
            <v>0.19</v>
          </cell>
          <cell r="AD205">
            <v>841.71</v>
          </cell>
          <cell r="AE205">
            <v>841.5</v>
          </cell>
          <cell r="AF205">
            <v>0.21</v>
          </cell>
          <cell r="AJ205">
            <v>9210.3092174938047</v>
          </cell>
          <cell r="AK205">
            <v>3.3507825061969658</v>
          </cell>
        </row>
        <row r="206">
          <cell r="C206">
            <v>244.73</v>
          </cell>
          <cell r="D206">
            <v>227.64</v>
          </cell>
          <cell r="E206">
            <v>221.86</v>
          </cell>
          <cell r="H206">
            <v>219.05</v>
          </cell>
          <cell r="I206">
            <v>225.47</v>
          </cell>
          <cell r="J206">
            <v>264.56</v>
          </cell>
          <cell r="P206">
            <v>219.76</v>
          </cell>
          <cell r="Q206">
            <v>250.39</v>
          </cell>
          <cell r="R206">
            <v>213.55</v>
          </cell>
          <cell r="X206">
            <v>210.42</v>
          </cell>
          <cell r="Y206">
            <v>210.42</v>
          </cell>
          <cell r="AA206">
            <v>221.21</v>
          </cell>
          <cell r="AB206">
            <v>221.16</v>
          </cell>
          <cell r="AC206">
            <v>0.05</v>
          </cell>
          <cell r="AD206">
            <v>236.1</v>
          </cell>
          <cell r="AE206">
            <v>236.04</v>
          </cell>
          <cell r="AF206">
            <v>0.06</v>
          </cell>
          <cell r="AJ206">
            <v>2753.7381685235705</v>
          </cell>
          <cell r="AK206">
            <v>1.0018314764296739</v>
          </cell>
        </row>
        <row r="207">
          <cell r="C207">
            <v>0.13</v>
          </cell>
          <cell r="D207">
            <v>0.11</v>
          </cell>
          <cell r="E207">
            <v>2.37</v>
          </cell>
          <cell r="H207">
            <v>2.57</v>
          </cell>
          <cell r="I207">
            <v>2.76</v>
          </cell>
          <cell r="J207">
            <v>3.16</v>
          </cell>
          <cell r="P207">
            <v>1.93</v>
          </cell>
          <cell r="Q207">
            <v>1.88</v>
          </cell>
          <cell r="R207">
            <v>5.9</v>
          </cell>
          <cell r="X207">
            <v>8.4600000000000009</v>
          </cell>
          <cell r="Y207">
            <v>8.4600000000000009</v>
          </cell>
          <cell r="AA207">
            <v>6.43</v>
          </cell>
          <cell r="AB207">
            <v>6.43</v>
          </cell>
          <cell r="AC207">
            <v>0</v>
          </cell>
          <cell r="AD207">
            <v>24.14</v>
          </cell>
          <cell r="AE207">
            <v>24.14</v>
          </cell>
          <cell r="AF207">
            <v>0</v>
          </cell>
          <cell r="AJ207">
            <v>59.818237657437898</v>
          </cell>
          <cell r="AK207">
            <v>2.1762342562111736E-2</v>
          </cell>
        </row>
        <row r="208">
          <cell r="C208">
            <v>10.050000000000001</v>
          </cell>
          <cell r="D208">
            <v>10.8</v>
          </cell>
          <cell r="E208">
            <v>10.38</v>
          </cell>
          <cell r="H208">
            <v>8</v>
          </cell>
          <cell r="I208">
            <v>0.49</v>
          </cell>
          <cell r="J208">
            <v>0</v>
          </cell>
          <cell r="P208">
            <v>0</v>
          </cell>
          <cell r="Q208">
            <v>0</v>
          </cell>
          <cell r="R208">
            <v>0.59</v>
          </cell>
          <cell r="X208">
            <v>0.44</v>
          </cell>
          <cell r="Y208">
            <v>0.44</v>
          </cell>
          <cell r="AA208">
            <v>8.4499999999999993</v>
          </cell>
          <cell r="AB208">
            <v>8.4499999999999993</v>
          </cell>
          <cell r="AC208">
            <v>0</v>
          </cell>
          <cell r="AD208">
            <v>18.450000000000003</v>
          </cell>
          <cell r="AE208">
            <v>18.450000000000003</v>
          </cell>
          <cell r="AF208">
            <v>0</v>
          </cell>
          <cell r="AJ208">
            <v>67.625397351699092</v>
          </cell>
          <cell r="AK208">
            <v>2.4602648300916762E-2</v>
          </cell>
        </row>
        <row r="209">
          <cell r="C209">
            <v>6.3</v>
          </cell>
          <cell r="D209">
            <v>6.35</v>
          </cell>
          <cell r="E209">
            <v>6.03</v>
          </cell>
          <cell r="H209">
            <v>6.26</v>
          </cell>
          <cell r="I209">
            <v>6.42</v>
          </cell>
          <cell r="J209">
            <v>6.32</v>
          </cell>
          <cell r="P209">
            <v>6.34</v>
          </cell>
          <cell r="Q209">
            <v>6.36</v>
          </cell>
          <cell r="R209">
            <v>6.18</v>
          </cell>
          <cell r="X209">
            <v>6.45</v>
          </cell>
          <cell r="Y209">
            <v>6.45</v>
          </cell>
          <cell r="AA209">
            <v>6.4410000000000007</v>
          </cell>
          <cell r="AB209">
            <v>6.44</v>
          </cell>
          <cell r="AC209">
            <v>1E-3</v>
          </cell>
          <cell r="AD209">
            <v>6.3119999999999994</v>
          </cell>
          <cell r="AE209">
            <v>6.31</v>
          </cell>
          <cell r="AF209">
            <v>2E-3</v>
          </cell>
          <cell r="AJ209">
            <v>75.735446852280532</v>
          </cell>
          <cell r="AK209">
            <v>2.7553147719473117E-2</v>
          </cell>
        </row>
        <row r="210">
          <cell r="C210">
            <v>198.13</v>
          </cell>
          <cell r="D210">
            <v>126.75</v>
          </cell>
          <cell r="E210">
            <v>473.16</v>
          </cell>
          <cell r="H210">
            <v>202.62</v>
          </cell>
          <cell r="I210">
            <v>113.08</v>
          </cell>
          <cell r="J210">
            <v>122.88</v>
          </cell>
          <cell r="P210">
            <v>186.95</v>
          </cell>
          <cell r="Q210">
            <v>216.05</v>
          </cell>
          <cell r="R210">
            <v>223.66</v>
          </cell>
          <cell r="X210">
            <v>313.51</v>
          </cell>
          <cell r="Y210">
            <v>313.51</v>
          </cell>
          <cell r="AA210">
            <v>153.68</v>
          </cell>
          <cell r="AB210">
            <v>153.63</v>
          </cell>
          <cell r="AC210">
            <v>0.05</v>
          </cell>
          <cell r="AD210">
            <v>444.08</v>
          </cell>
          <cell r="AE210">
            <v>443.96</v>
          </cell>
          <cell r="AF210">
            <v>0.12</v>
          </cell>
          <cell r="AJ210">
            <v>2773.5409641117026</v>
          </cell>
          <cell r="AK210">
            <v>1.0090358882972446</v>
          </cell>
        </row>
        <row r="211">
          <cell r="C211">
            <v>0</v>
          </cell>
          <cell r="D211">
            <v>0</v>
          </cell>
          <cell r="E211">
            <v>0</v>
          </cell>
          <cell r="H211">
            <v>0</v>
          </cell>
          <cell r="I211">
            <v>0</v>
          </cell>
          <cell r="J211">
            <v>0</v>
          </cell>
          <cell r="P211">
            <v>0</v>
          </cell>
          <cell r="Q211">
            <v>0</v>
          </cell>
          <cell r="R211">
            <v>0</v>
          </cell>
          <cell r="X211">
            <v>0</v>
          </cell>
          <cell r="Y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J211">
            <v>0</v>
          </cell>
          <cell r="AK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H212">
            <v>0</v>
          </cell>
          <cell r="I212">
            <v>0</v>
          </cell>
          <cell r="J212">
            <v>0</v>
          </cell>
          <cell r="P212">
            <v>0</v>
          </cell>
          <cell r="Q212">
            <v>0</v>
          </cell>
          <cell r="R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J212">
            <v>0</v>
          </cell>
          <cell r="AK21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347.17812500000002</v>
          </cell>
          <cell r="F12">
            <v>345.15937500000001</v>
          </cell>
          <cell r="G12">
            <v>345.15937500000001</v>
          </cell>
          <cell r="I12">
            <v>343.14062499999989</v>
          </cell>
          <cell r="J12">
            <v>324.97187499999995</v>
          </cell>
          <cell r="K12">
            <v>324.97187499999995</v>
          </cell>
          <cell r="N12">
            <v>324.97187499999995</v>
          </cell>
          <cell r="O12">
            <v>324.97187499999995</v>
          </cell>
          <cell r="P12">
            <v>343.14062499999989</v>
          </cell>
          <cell r="S12">
            <v>345.15937500000001</v>
          </cell>
          <cell r="T12">
            <v>345.15937500000001</v>
          </cell>
          <cell r="U12">
            <v>347.17812500000002</v>
          </cell>
        </row>
        <row r="13">
          <cell r="E13">
            <v>277.74250000000001</v>
          </cell>
          <cell r="F13">
            <v>276.1275</v>
          </cell>
          <cell r="G13">
            <v>276.1275</v>
          </cell>
          <cell r="I13">
            <v>274.51249999999993</v>
          </cell>
          <cell r="J13">
            <v>259.97749999999996</v>
          </cell>
          <cell r="K13">
            <v>259.97749999999996</v>
          </cell>
          <cell r="N13">
            <v>259.97749999999996</v>
          </cell>
          <cell r="O13">
            <v>259.97749999999996</v>
          </cell>
          <cell r="P13">
            <v>274.51249999999993</v>
          </cell>
          <cell r="S13">
            <v>276.1275</v>
          </cell>
          <cell r="T13">
            <v>276.1275</v>
          </cell>
          <cell r="U13">
            <v>277.74250000000001</v>
          </cell>
        </row>
        <row r="14">
          <cell r="E14">
            <v>194.94000000000003</v>
          </cell>
          <cell r="F14">
            <v>193.8</v>
          </cell>
          <cell r="G14">
            <v>193.8</v>
          </cell>
          <cell r="I14">
            <v>192.65999999999997</v>
          </cell>
          <cell r="J14">
            <v>182.4</v>
          </cell>
          <cell r="K14">
            <v>182.4</v>
          </cell>
          <cell r="N14">
            <v>182.4</v>
          </cell>
          <cell r="O14">
            <v>182.4</v>
          </cell>
          <cell r="P14">
            <v>192.65999999999997</v>
          </cell>
          <cell r="S14">
            <v>193.8</v>
          </cell>
          <cell r="T14">
            <v>193.8</v>
          </cell>
          <cell r="U14">
            <v>194.94000000000003</v>
          </cell>
        </row>
        <row r="15">
          <cell r="E15">
            <v>1.5774999999999999</v>
          </cell>
          <cell r="F15">
            <v>1.5774999999999999</v>
          </cell>
          <cell r="G15">
            <v>1.5774999999999999</v>
          </cell>
          <cell r="I15">
            <v>1.5774999999999999</v>
          </cell>
          <cell r="J15">
            <v>1.5774999999999999</v>
          </cell>
          <cell r="K15">
            <v>1.5774999999999999</v>
          </cell>
          <cell r="N15">
            <v>1.5774999999999999</v>
          </cell>
          <cell r="O15">
            <v>1.5774999999999999</v>
          </cell>
          <cell r="P15">
            <v>1.5774999999999999</v>
          </cell>
          <cell r="S15">
            <v>1.5774999999999999</v>
          </cell>
          <cell r="T15">
            <v>1.5774999999999999</v>
          </cell>
          <cell r="U15">
            <v>1.5774999999999999</v>
          </cell>
        </row>
        <row r="16">
          <cell r="E16">
            <v>81.225000000000009</v>
          </cell>
          <cell r="F16">
            <v>80.75</v>
          </cell>
          <cell r="G16">
            <v>80.75</v>
          </cell>
          <cell r="I16">
            <v>80.274999999999991</v>
          </cell>
          <cell r="J16">
            <v>76</v>
          </cell>
          <cell r="K16">
            <v>76</v>
          </cell>
          <cell r="N16">
            <v>76</v>
          </cell>
          <cell r="O16">
            <v>76</v>
          </cell>
          <cell r="P16">
            <v>80.274999999999991</v>
          </cell>
          <cell r="S16">
            <v>80.75</v>
          </cell>
          <cell r="T16">
            <v>80.75</v>
          </cell>
          <cell r="U16">
            <v>81.225000000000009</v>
          </cell>
        </row>
        <row r="20">
          <cell r="E20">
            <v>4575.2418000000007</v>
          </cell>
          <cell r="F20">
            <v>4548.4859999999999</v>
          </cell>
          <cell r="G20">
            <v>4548.4859999999999</v>
          </cell>
          <cell r="I20">
            <v>4521.7301999999991</v>
          </cell>
          <cell r="J20">
            <v>4280.9279999999999</v>
          </cell>
          <cell r="K20">
            <v>4280.9279999999999</v>
          </cell>
          <cell r="N20">
            <v>4536.2880000000005</v>
          </cell>
          <cell r="O20">
            <v>4536.2880000000005</v>
          </cell>
          <cell r="P20">
            <v>4791.4541999999992</v>
          </cell>
          <cell r="S20">
            <v>4819.8060000000005</v>
          </cell>
          <cell r="T20">
            <v>4819.8060000000005</v>
          </cell>
          <cell r="U20">
            <v>4848.1578000000009</v>
          </cell>
        </row>
        <row r="21">
          <cell r="E21">
            <v>617.09288878549978</v>
          </cell>
          <cell r="F21">
            <v>613.48415844172484</v>
          </cell>
          <cell r="G21">
            <v>613.48415844172484</v>
          </cell>
          <cell r="I21">
            <v>609.87542809794991</v>
          </cell>
          <cell r="J21">
            <v>577.39685500397638</v>
          </cell>
          <cell r="K21">
            <v>577.39685500397638</v>
          </cell>
          <cell r="N21">
            <v>1785.4551995315212</v>
          </cell>
          <cell r="O21">
            <v>1785.4551995315212</v>
          </cell>
          <cell r="P21">
            <v>1885.8870545051691</v>
          </cell>
          <cell r="S21">
            <v>1897.0461495022414</v>
          </cell>
          <cell r="T21">
            <v>1897.0461495022414</v>
          </cell>
          <cell r="U21">
            <v>1908.2052444993135</v>
          </cell>
        </row>
        <row r="22">
          <cell r="E22">
            <v>22.467185506604824</v>
          </cell>
          <cell r="F22">
            <v>22.467185506604824</v>
          </cell>
          <cell r="G22">
            <v>22.467185506604824</v>
          </cell>
          <cell r="I22">
            <v>22.467185506604824</v>
          </cell>
          <cell r="J22">
            <v>22.467185506604824</v>
          </cell>
          <cell r="K22">
            <v>22.467185506604824</v>
          </cell>
          <cell r="N22">
            <v>22.467185506604824</v>
          </cell>
          <cell r="O22">
            <v>22.467185506604824</v>
          </cell>
          <cell r="P22">
            <v>22.467185506604824</v>
          </cell>
          <cell r="S22">
            <v>22.467185506604824</v>
          </cell>
          <cell r="T22">
            <v>22.467185506604824</v>
          </cell>
          <cell r="U22">
            <v>22.467185506604824</v>
          </cell>
        </row>
        <row r="23">
          <cell r="E23">
            <v>2163.4727869939584</v>
          </cell>
          <cell r="F23">
            <v>2150.8208993507187</v>
          </cell>
          <cell r="G23">
            <v>2150.8208993507187</v>
          </cell>
          <cell r="I23">
            <v>2138.1690117074791</v>
          </cell>
          <cell r="J23">
            <v>2024.3020229183235</v>
          </cell>
          <cell r="K23">
            <v>2024.3020229183235</v>
          </cell>
          <cell r="N23">
            <v>2634.0596664714672</v>
          </cell>
          <cell r="O23">
            <v>2634.0596664714672</v>
          </cell>
          <cell r="P23">
            <v>2782.225522710487</v>
          </cell>
          <cell r="S23">
            <v>2798.6883956259339</v>
          </cell>
          <cell r="T23">
            <v>2798.6883956259339</v>
          </cell>
          <cell r="U23">
            <v>2815.1512685413809</v>
          </cell>
        </row>
        <row r="24">
          <cell r="E24">
            <v>7378.2746612860628</v>
          </cell>
          <cell r="F24">
            <v>7335.2582432990475</v>
          </cell>
          <cell r="G24">
            <v>7335.2582432990475</v>
          </cell>
          <cell r="I24">
            <v>7292.2418253120322</v>
          </cell>
          <cell r="J24">
            <v>6905.0940634289036</v>
          </cell>
          <cell r="K24">
            <v>6905.0940634289036</v>
          </cell>
          <cell r="N24">
            <v>8978.270051509593</v>
          </cell>
          <cell r="O24">
            <v>8978.270051509593</v>
          </cell>
          <cell r="P24">
            <v>9482.0339627222602</v>
          </cell>
          <cell r="S24">
            <v>9538.0077306347794</v>
          </cell>
          <cell r="T24">
            <v>9538.0077306347794</v>
          </cell>
          <cell r="U24">
            <v>9593.9814985472985</v>
          </cell>
        </row>
        <row r="25">
          <cell r="E25">
            <v>-325.17583333333334</v>
          </cell>
          <cell r="F25">
            <v>-325.17583333333334</v>
          </cell>
          <cell r="G25">
            <v>-325.17583333333334</v>
          </cell>
          <cell r="I25">
            <v>-325.17583333333334</v>
          </cell>
          <cell r="J25">
            <v>-325.17583333333334</v>
          </cell>
          <cell r="K25">
            <v>-325.17583333333334</v>
          </cell>
          <cell r="N25">
            <v>-325.17583333333334</v>
          </cell>
          <cell r="O25">
            <v>-325.17583333333334</v>
          </cell>
          <cell r="P25">
            <v>-325.17583333333334</v>
          </cell>
          <cell r="S25">
            <v>-325.17583333333334</v>
          </cell>
          <cell r="T25">
            <v>-325.17583333333334</v>
          </cell>
          <cell r="U25">
            <v>-325.17583333333334</v>
          </cell>
        </row>
        <row r="26">
          <cell r="E26">
            <v>26.565162556274473</v>
          </cell>
          <cell r="F26">
            <v>26.564750860740229</v>
          </cell>
          <cell r="G26">
            <v>26.564750860740229</v>
          </cell>
          <cell r="I26">
            <v>26.56433432106747</v>
          </cell>
          <cell r="J26">
            <v>26.560352582161549</v>
          </cell>
          <cell r="K26">
            <v>26.560352582161549</v>
          </cell>
          <cell r="N26">
            <v>34.534796478578315</v>
          </cell>
          <cell r="O26">
            <v>34.534796478578315</v>
          </cell>
          <cell r="P26">
            <v>34.541355904457035</v>
          </cell>
          <cell r="S26">
            <v>34.542042102415657</v>
          </cell>
          <cell r="T26">
            <v>34.542042102415657</v>
          </cell>
          <cell r="U26">
            <v>34.542720320250943</v>
          </cell>
        </row>
        <row r="27">
          <cell r="E27">
            <v>23.47</v>
          </cell>
          <cell r="F27">
            <v>23.47</v>
          </cell>
          <cell r="G27">
            <v>23.47</v>
          </cell>
          <cell r="I27">
            <v>23.47</v>
          </cell>
          <cell r="J27">
            <v>23.47</v>
          </cell>
          <cell r="K27">
            <v>23.47</v>
          </cell>
          <cell r="N27">
            <v>24.87</v>
          </cell>
          <cell r="O27">
            <v>24.87</v>
          </cell>
          <cell r="P27">
            <v>24.87</v>
          </cell>
          <cell r="S27">
            <v>24.87</v>
          </cell>
          <cell r="T27">
            <v>24.87</v>
          </cell>
          <cell r="U27">
            <v>24.87</v>
          </cell>
        </row>
        <row r="28">
          <cell r="E28">
            <v>3.1655529331358352</v>
          </cell>
          <cell r="F28">
            <v>3.1655529331358352</v>
          </cell>
          <cell r="G28">
            <v>3.1655529331358352</v>
          </cell>
          <cell r="I28">
            <v>3.1655529331358352</v>
          </cell>
          <cell r="J28">
            <v>3.1655529331358352</v>
          </cell>
          <cell r="K28">
            <v>3.1655529331358352</v>
          </cell>
          <cell r="N28">
            <v>9.7886798219929894</v>
          </cell>
          <cell r="O28">
            <v>9.7886798219929894</v>
          </cell>
          <cell r="P28">
            <v>9.7886798219929894</v>
          </cell>
          <cell r="S28">
            <v>9.7886798219929894</v>
          </cell>
          <cell r="T28">
            <v>9.7886798219929894</v>
          </cell>
          <cell r="U28">
            <v>9.7886798219929894</v>
          </cell>
        </row>
        <row r="29">
          <cell r="E29">
            <v>14.242272904345374</v>
          </cell>
          <cell r="F29">
            <v>14.242272904345374</v>
          </cell>
          <cell r="G29">
            <v>14.242272904345374</v>
          </cell>
          <cell r="I29">
            <v>14.242272904345374</v>
          </cell>
          <cell r="J29">
            <v>14.242272904345374</v>
          </cell>
          <cell r="K29">
            <v>14.242272904345374</v>
          </cell>
          <cell r="N29">
            <v>14.242272904345374</v>
          </cell>
          <cell r="O29">
            <v>14.242272904345374</v>
          </cell>
          <cell r="P29">
            <v>14.242272904345374</v>
          </cell>
          <cell r="S29">
            <v>14.242272904345374</v>
          </cell>
          <cell r="T29">
            <v>14.242272904345374</v>
          </cell>
          <cell r="U29">
            <v>14.242272904345374</v>
          </cell>
        </row>
        <row r="30">
          <cell r="E30">
            <v>26.635552933135834</v>
          </cell>
          <cell r="F30">
            <v>26.635552933135834</v>
          </cell>
          <cell r="G30">
            <v>26.635552933135834</v>
          </cell>
          <cell r="I30">
            <v>26.635552933135834</v>
          </cell>
          <cell r="J30">
            <v>26.635552933135834</v>
          </cell>
          <cell r="K30">
            <v>26.635552933135834</v>
          </cell>
          <cell r="N30">
            <v>34.65867982199299</v>
          </cell>
          <cell r="O30">
            <v>34.65867982199299</v>
          </cell>
          <cell r="P30">
            <v>34.65867982199299</v>
          </cell>
          <cell r="S30">
            <v>34.65867982199299</v>
          </cell>
          <cell r="T30">
            <v>34.65867982199299</v>
          </cell>
          <cell r="U30">
            <v>34.65867982199299</v>
          </cell>
        </row>
        <row r="34">
          <cell r="E34">
            <v>656.59418528024992</v>
          </cell>
          <cell r="F34">
            <v>652.77626181075004</v>
          </cell>
          <cell r="G34">
            <v>652.77626181075004</v>
          </cell>
          <cell r="I34">
            <v>648.95833834124983</v>
          </cell>
          <cell r="J34">
            <v>614.59702711574994</v>
          </cell>
          <cell r="K34">
            <v>614.59702711574994</v>
          </cell>
          <cell r="N34">
            <v>657.61881901385254</v>
          </cell>
          <cell r="O34">
            <v>657.61881901385254</v>
          </cell>
          <cell r="P34">
            <v>694.38542202513736</v>
          </cell>
          <cell r="S34">
            <v>698.47060013750252</v>
          </cell>
          <cell r="U34">
            <v>702.55577824986767</v>
          </cell>
        </row>
        <row r="35">
          <cell r="E35">
            <v>419.74</v>
          </cell>
          <cell r="F35">
            <v>419.74</v>
          </cell>
          <cell r="G35">
            <v>419.74</v>
          </cell>
          <cell r="I35">
            <v>419.74</v>
          </cell>
          <cell r="J35">
            <v>419.74</v>
          </cell>
          <cell r="K35">
            <v>419.74</v>
          </cell>
          <cell r="N35">
            <v>419.74</v>
          </cell>
          <cell r="O35">
            <v>419.74</v>
          </cell>
          <cell r="P35">
            <v>419.74</v>
          </cell>
          <cell r="S35">
            <v>419.74</v>
          </cell>
          <cell r="U35">
            <v>419.74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U36">
            <v>0</v>
          </cell>
        </row>
        <row r="37">
          <cell r="E37">
            <v>27.194453084210796</v>
          </cell>
          <cell r="F37">
            <v>27.194453084210796</v>
          </cell>
          <cell r="G37">
            <v>27.194453084210796</v>
          </cell>
          <cell r="I37">
            <v>27.194453084210796</v>
          </cell>
          <cell r="J37">
            <v>27.194453084210796</v>
          </cell>
          <cell r="K37">
            <v>27.194453084210796</v>
          </cell>
          <cell r="N37">
            <v>27.194453084210796</v>
          </cell>
          <cell r="O37">
            <v>27.194453084210796</v>
          </cell>
          <cell r="P37">
            <v>27.194453084210796</v>
          </cell>
          <cell r="S37">
            <v>27.194453084210796</v>
          </cell>
          <cell r="U37">
            <v>27.194453084210796</v>
          </cell>
        </row>
        <row r="38">
          <cell r="E38">
            <v>28.021684877485498</v>
          </cell>
          <cell r="F38">
            <v>28.021684877485498</v>
          </cell>
          <cell r="G38">
            <v>28.021684877485498</v>
          </cell>
          <cell r="I38">
            <v>28.021684877485498</v>
          </cell>
          <cell r="J38">
            <v>28.021684877485498</v>
          </cell>
          <cell r="K38">
            <v>28.021684877485498</v>
          </cell>
          <cell r="N38">
            <v>28.021684877485498</v>
          </cell>
          <cell r="O38">
            <v>28.021684877485498</v>
          </cell>
          <cell r="P38">
            <v>28.021684877485498</v>
          </cell>
          <cell r="S38">
            <v>28.021684877485498</v>
          </cell>
          <cell r="U38">
            <v>28.021684877485498</v>
          </cell>
        </row>
        <row r="39">
          <cell r="E39">
            <v>2942.4326209754618</v>
          </cell>
          <cell r="F39">
            <v>2942.4326209754618</v>
          </cell>
          <cell r="G39">
            <v>2942.4326209754618</v>
          </cell>
          <cell r="I39">
            <v>2942.4326209754618</v>
          </cell>
          <cell r="J39">
            <v>2942.4326209754618</v>
          </cell>
          <cell r="K39">
            <v>2942.4326209754618</v>
          </cell>
          <cell r="N39">
            <v>3060.1299258144809</v>
          </cell>
          <cell r="O39">
            <v>3060.1299258144809</v>
          </cell>
          <cell r="P39">
            <v>3060.1299258144809</v>
          </cell>
          <cell r="S39">
            <v>3060.1299258144809</v>
          </cell>
          <cell r="U39">
            <v>3060.1299258144809</v>
          </cell>
        </row>
        <row r="40">
          <cell r="E40">
            <v>883.16566204666617</v>
          </cell>
          <cell r="F40">
            <v>883.16566204666617</v>
          </cell>
          <cell r="G40">
            <v>883.16566204666617</v>
          </cell>
          <cell r="I40">
            <v>883.16566204666617</v>
          </cell>
          <cell r="J40">
            <v>883.16566204666617</v>
          </cell>
          <cell r="K40">
            <v>883.16566204666617</v>
          </cell>
          <cell r="N40">
            <v>918.49228852853298</v>
          </cell>
          <cell r="O40">
            <v>918.49228852853298</v>
          </cell>
          <cell r="P40">
            <v>918.49228852853298</v>
          </cell>
          <cell r="S40">
            <v>918.49228852853298</v>
          </cell>
          <cell r="U40">
            <v>918.49228852853298</v>
          </cell>
        </row>
        <row r="41">
          <cell r="E41">
            <v>0.30014813448944266</v>
          </cell>
          <cell r="F41">
            <v>0.30014813448944266</v>
          </cell>
          <cell r="G41">
            <v>0.30014813448944266</v>
          </cell>
          <cell r="I41">
            <v>0.30014813448944266</v>
          </cell>
          <cell r="J41">
            <v>0.30014813448944266</v>
          </cell>
          <cell r="K41">
            <v>0.30014813448944266</v>
          </cell>
          <cell r="N41">
            <v>0.30014813448944266</v>
          </cell>
          <cell r="O41">
            <v>0.30014813448944266</v>
          </cell>
          <cell r="P41">
            <v>0.30014813448944266</v>
          </cell>
          <cell r="S41">
            <v>0.30014813448944266</v>
          </cell>
          <cell r="U41">
            <v>0.30014813448944266</v>
          </cell>
        </row>
        <row r="42">
          <cell r="E42">
            <v>991.14016750856365</v>
          </cell>
          <cell r="F42">
            <v>982.34951140960106</v>
          </cell>
          <cell r="G42">
            <v>978.54249419382199</v>
          </cell>
          <cell r="I42">
            <v>965.45643858724497</v>
          </cell>
          <cell r="J42">
            <v>941.80853322800567</v>
          </cell>
          <cell r="K42">
            <v>936.35355700172863</v>
          </cell>
          <cell r="N42">
            <v>965.99289516457577</v>
          </cell>
          <cell r="O42">
            <v>965.1472604167401</v>
          </cell>
          <cell r="P42">
            <v>977.49016628144136</v>
          </cell>
          <cell r="S42">
            <v>996.17196234393123</v>
          </cell>
          <cell r="T42">
            <v>1005.766937971144</v>
          </cell>
          <cell r="U42">
            <v>1017.7370570589987</v>
          </cell>
        </row>
        <row r="43">
          <cell r="E43">
            <v>489.36990497034003</v>
          </cell>
          <cell r="F43">
            <v>489.36990497034003</v>
          </cell>
          <cell r="G43">
            <v>489.36990497034003</v>
          </cell>
          <cell r="I43">
            <v>489.36990497034003</v>
          </cell>
          <cell r="J43">
            <v>489.36990497034003</v>
          </cell>
          <cell r="K43">
            <v>489.36990497034003</v>
          </cell>
          <cell r="N43">
            <v>511.50391247038414</v>
          </cell>
          <cell r="O43">
            <v>511.50391247038414</v>
          </cell>
          <cell r="P43">
            <v>511.50391247038414</v>
          </cell>
          <cell r="S43">
            <v>511.50391247038414</v>
          </cell>
          <cell r="T43">
            <v>511.50391247038414</v>
          </cell>
          <cell r="U43">
            <v>511.50391247038414</v>
          </cell>
        </row>
        <row r="44">
          <cell r="E44">
            <v>147.17117345165803</v>
          </cell>
          <cell r="F44">
            <v>147.17117345165803</v>
          </cell>
          <cell r="G44">
            <v>147.17117345165803</v>
          </cell>
          <cell r="I44">
            <v>147.17117345165803</v>
          </cell>
          <cell r="J44">
            <v>147.17117345165803</v>
          </cell>
          <cell r="K44">
            <v>147.17117345165803</v>
          </cell>
          <cell r="N44">
            <v>153.83086936662545</v>
          </cell>
          <cell r="O44">
            <v>153.83086936662545</v>
          </cell>
          <cell r="P44">
            <v>153.83086936662545</v>
          </cell>
          <cell r="S44">
            <v>153.83086936662545</v>
          </cell>
          <cell r="T44">
            <v>153.83086936662545</v>
          </cell>
          <cell r="U44">
            <v>153.83086936662545</v>
          </cell>
        </row>
        <row r="46">
          <cell r="E46">
            <v>0</v>
          </cell>
          <cell r="F46">
            <v>0</v>
          </cell>
          <cell r="G46">
            <v>378.3660830974635</v>
          </cell>
          <cell r="I46">
            <v>0</v>
          </cell>
          <cell r="J46">
            <v>0</v>
          </cell>
          <cell r="K46">
            <v>378.3660830974635</v>
          </cell>
          <cell r="N46">
            <v>0</v>
          </cell>
          <cell r="O46">
            <v>0</v>
          </cell>
          <cell r="P46">
            <v>378.3660830974635</v>
          </cell>
          <cell r="S46">
            <v>0</v>
          </cell>
          <cell r="T46">
            <v>0</v>
          </cell>
          <cell r="U46">
            <v>378.3660830974635</v>
          </cell>
        </row>
        <row r="47">
          <cell r="E47">
            <v>0</v>
          </cell>
          <cell r="F47">
            <v>0</v>
          </cell>
          <cell r="G47">
            <v>38.183583097463476</v>
          </cell>
          <cell r="I47">
            <v>0</v>
          </cell>
          <cell r="J47">
            <v>0</v>
          </cell>
          <cell r="K47">
            <v>38.183583097463476</v>
          </cell>
          <cell r="N47">
            <v>0</v>
          </cell>
          <cell r="O47">
            <v>0</v>
          </cell>
          <cell r="P47">
            <v>38.183583097463476</v>
          </cell>
          <cell r="S47">
            <v>0</v>
          </cell>
          <cell r="T47">
            <v>0</v>
          </cell>
          <cell r="U47">
            <v>38.183583097463476</v>
          </cell>
        </row>
        <row r="48">
          <cell r="E48">
            <v>0</v>
          </cell>
          <cell r="F48">
            <v>0</v>
          </cell>
          <cell r="G48">
            <v>7.4749999999999996</v>
          </cell>
          <cell r="I48">
            <v>0</v>
          </cell>
          <cell r="J48">
            <v>0</v>
          </cell>
          <cell r="K48">
            <v>7.4749999999999996</v>
          </cell>
          <cell r="N48">
            <v>0</v>
          </cell>
          <cell r="O48">
            <v>0</v>
          </cell>
          <cell r="P48">
            <v>7.4749999999999996</v>
          </cell>
          <cell r="S48">
            <v>0</v>
          </cell>
          <cell r="T48">
            <v>0</v>
          </cell>
          <cell r="U48">
            <v>7.4749999999999996</v>
          </cell>
        </row>
        <row r="49">
          <cell r="E49">
            <v>0</v>
          </cell>
          <cell r="F49">
            <v>0</v>
          </cell>
          <cell r="G49">
            <v>332.70750000000004</v>
          </cell>
          <cell r="I49">
            <v>0</v>
          </cell>
          <cell r="J49">
            <v>0</v>
          </cell>
          <cell r="K49">
            <v>332.70750000000004</v>
          </cell>
          <cell r="N49">
            <v>0</v>
          </cell>
          <cell r="O49">
            <v>0</v>
          </cell>
          <cell r="P49">
            <v>332.70750000000004</v>
          </cell>
          <cell r="S49">
            <v>0</v>
          </cell>
          <cell r="T49">
            <v>0</v>
          </cell>
          <cell r="U49">
            <v>332.70750000000004</v>
          </cell>
        </row>
        <row r="50">
          <cell r="E50">
            <v>1245.2921557650441</v>
          </cell>
          <cell r="F50">
            <v>1245.2921557650441</v>
          </cell>
          <cell r="G50">
            <v>1245.2921557650441</v>
          </cell>
          <cell r="I50">
            <v>1245.2921557650441</v>
          </cell>
          <cell r="J50">
            <v>1245.2921557650441</v>
          </cell>
          <cell r="K50">
            <v>1245.2921557650441</v>
          </cell>
          <cell r="N50">
            <v>1290.4038965712111</v>
          </cell>
          <cell r="O50">
            <v>1290.4038965712111</v>
          </cell>
          <cell r="P50">
            <v>1290.4038965712111</v>
          </cell>
          <cell r="S50">
            <v>1290.4038965712111</v>
          </cell>
          <cell r="T50">
            <v>1290.4038965712111</v>
          </cell>
          <cell r="U50">
            <v>1290.4038965712111</v>
          </cell>
        </row>
        <row r="51">
          <cell r="E51">
            <v>881.20637777472723</v>
          </cell>
          <cell r="F51">
            <v>881.20637777472723</v>
          </cell>
          <cell r="G51">
            <v>881.20637777472723</v>
          </cell>
          <cell r="I51">
            <v>881.20637777472723</v>
          </cell>
          <cell r="J51">
            <v>881.20637777472723</v>
          </cell>
          <cell r="K51">
            <v>881.20637777472723</v>
          </cell>
          <cell r="N51">
            <v>916.45463288571636</v>
          </cell>
          <cell r="O51">
            <v>916.45463288571636</v>
          </cell>
          <cell r="P51">
            <v>916.45463288571636</v>
          </cell>
          <cell r="S51">
            <v>916.45463288571636</v>
          </cell>
          <cell r="T51">
            <v>916.45463288571636</v>
          </cell>
          <cell r="U51">
            <v>916.45463288571636</v>
          </cell>
        </row>
        <row r="52">
          <cell r="E52">
            <v>246.5871423794442</v>
          </cell>
          <cell r="F52">
            <v>246.5871423794442</v>
          </cell>
          <cell r="G52">
            <v>246.5871423794442</v>
          </cell>
          <cell r="I52">
            <v>246.5871423794442</v>
          </cell>
          <cell r="J52">
            <v>246.5871423794442</v>
          </cell>
          <cell r="K52">
            <v>246.5871423794442</v>
          </cell>
          <cell r="N52">
            <v>256.45062807462199</v>
          </cell>
          <cell r="O52">
            <v>256.45062807462199</v>
          </cell>
          <cell r="P52">
            <v>256.45062807462199</v>
          </cell>
          <cell r="S52">
            <v>256.45062807462199</v>
          </cell>
          <cell r="T52">
            <v>256.45062807462199</v>
          </cell>
          <cell r="U52">
            <v>256.45062807462199</v>
          </cell>
        </row>
        <row r="53">
          <cell r="E53">
            <v>117.49863561087264</v>
          </cell>
          <cell r="F53">
            <v>117.49863561087264</v>
          </cell>
          <cell r="G53">
            <v>117.49863561087264</v>
          </cell>
          <cell r="I53">
            <v>117.49863561087264</v>
          </cell>
          <cell r="J53">
            <v>117.49863561087264</v>
          </cell>
          <cell r="K53">
            <v>117.49863561087264</v>
          </cell>
          <cell r="N53">
            <v>117.49863561087278</v>
          </cell>
          <cell r="O53">
            <v>117.49863561087278</v>
          </cell>
          <cell r="P53">
            <v>117.49863561087278</v>
          </cell>
          <cell r="S53">
            <v>117.49863561087278</v>
          </cell>
          <cell r="T53">
            <v>117.49863561087278</v>
          </cell>
          <cell r="U53">
            <v>117.49863561087278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E56">
            <v>30.447373288280442</v>
          </cell>
          <cell r="F56">
            <v>30.447373288280442</v>
          </cell>
          <cell r="G56">
            <v>30.447373288280442</v>
          </cell>
          <cell r="I56">
            <v>30.447373288280442</v>
          </cell>
          <cell r="J56">
            <v>30.447373288280442</v>
          </cell>
          <cell r="K56">
            <v>30.447373288280442</v>
          </cell>
          <cell r="N56">
            <v>30.447373288280442</v>
          </cell>
          <cell r="O56">
            <v>30.447373288280442</v>
          </cell>
          <cell r="P56">
            <v>30.447373288280442</v>
          </cell>
          <cell r="S56">
            <v>30.447373288280442</v>
          </cell>
          <cell r="T56">
            <v>30.447373288280442</v>
          </cell>
          <cell r="U56">
            <v>30.447373288280442</v>
          </cell>
        </row>
        <row r="60">
          <cell r="E60">
            <v>1155.8933333333332</v>
          </cell>
          <cell r="F60">
            <v>1155.8933333333332</v>
          </cell>
          <cell r="G60">
            <v>1155.8933333333332</v>
          </cell>
          <cell r="I60">
            <v>1155.8933333333332</v>
          </cell>
          <cell r="J60">
            <v>1155.8933333333332</v>
          </cell>
          <cell r="K60">
            <v>1155.8933333333332</v>
          </cell>
          <cell r="N60">
            <v>1155.8933333333332</v>
          </cell>
          <cell r="O60">
            <v>1155.8933333333332</v>
          </cell>
          <cell r="P60">
            <v>1155.8933333333332</v>
          </cell>
          <cell r="S60">
            <v>1155.8933333333332</v>
          </cell>
          <cell r="T60">
            <v>1155.8933333333332</v>
          </cell>
          <cell r="U60">
            <v>1155.8933333333332</v>
          </cell>
        </row>
        <row r="66"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</row>
        <row r="70">
          <cell r="E70">
            <v>-325.17583333333334</v>
          </cell>
          <cell r="F70">
            <v>-325.17583333333334</v>
          </cell>
          <cell r="G70">
            <v>-325.17583333333334</v>
          </cell>
          <cell r="I70">
            <v>-325.17583333333334</v>
          </cell>
          <cell r="J70">
            <v>-325.17583333333334</v>
          </cell>
          <cell r="K70">
            <v>-325.17583333333334</v>
          </cell>
          <cell r="N70">
            <v>-325.17583333333334</v>
          </cell>
          <cell r="O70">
            <v>-325.17583333333334</v>
          </cell>
          <cell r="P70">
            <v>-325.17583333333334</v>
          </cell>
          <cell r="S70">
            <v>-325.17583333333334</v>
          </cell>
          <cell r="T70">
            <v>-325.17583333333334</v>
          </cell>
          <cell r="U70">
            <v>-325.17583333333334</v>
          </cell>
        </row>
      </sheetData>
      <sheetData sheetId="12">
        <row r="98">
          <cell r="E98">
            <v>73.155040833017424</v>
          </cell>
          <cell r="F98">
            <v>73.155040833017424</v>
          </cell>
          <cell r="G98">
            <v>73.155040833017424</v>
          </cell>
          <cell r="I98">
            <v>73.155040833017424</v>
          </cell>
          <cell r="J98">
            <v>73.155040833017424</v>
          </cell>
          <cell r="K98">
            <v>73.155040833017424</v>
          </cell>
          <cell r="N98">
            <v>73.155040833017424</v>
          </cell>
          <cell r="O98">
            <v>73.155040833017424</v>
          </cell>
          <cell r="S98">
            <v>73.155040833017424</v>
          </cell>
          <cell r="T98">
            <v>73.155040833017424</v>
          </cell>
          <cell r="U98">
            <v>73.155040833017424</v>
          </cell>
        </row>
      </sheetData>
      <sheetData sheetId="13">
        <row r="116">
          <cell r="E116">
            <v>190.27019285650456</v>
          </cell>
          <cell r="F116">
            <v>190.27019285650456</v>
          </cell>
          <cell r="G116">
            <v>190.27019285650456</v>
          </cell>
          <cell r="I116">
            <v>190.27019285650456</v>
          </cell>
          <cell r="J116">
            <v>190.27019285650456</v>
          </cell>
          <cell r="K116">
            <v>190.27019285650456</v>
          </cell>
          <cell r="N116">
            <v>190.27019285650456</v>
          </cell>
          <cell r="O116">
            <v>190.27019285650456</v>
          </cell>
          <cell r="P116">
            <v>190.27019285650456</v>
          </cell>
          <cell r="S116">
            <v>190.27019285650456</v>
          </cell>
          <cell r="T116">
            <v>190.27019285650456</v>
          </cell>
          <cell r="U116">
            <v>190.27019285650456</v>
          </cell>
        </row>
      </sheetData>
      <sheetData sheetId="14">
        <row r="12">
          <cell r="E12">
            <v>455.3970255000001</v>
          </cell>
          <cell r="F12">
            <v>452.73388500000004</v>
          </cell>
          <cell r="G12">
            <v>452.73388500000004</v>
          </cell>
          <cell r="I12">
            <v>450.07074450000005</v>
          </cell>
          <cell r="J12">
            <v>426.10248000000007</v>
          </cell>
          <cell r="K12">
            <v>426.10248000000007</v>
          </cell>
          <cell r="N12">
            <v>426.10248000000007</v>
          </cell>
          <cell r="O12">
            <v>426.10248000000007</v>
          </cell>
          <cell r="P12">
            <v>450.07074450000005</v>
          </cell>
          <cell r="S12">
            <v>452.73388500000004</v>
          </cell>
          <cell r="T12">
            <v>452.73388500000004</v>
          </cell>
          <cell r="U12">
            <v>455.3970255000001</v>
          </cell>
        </row>
        <row r="13">
          <cell r="E13">
            <v>68.034833333333339</v>
          </cell>
          <cell r="F13">
            <v>68.034833333333339</v>
          </cell>
          <cell r="G13">
            <v>68.034833333333339</v>
          </cell>
          <cell r="I13">
            <v>68.034833333333339</v>
          </cell>
          <cell r="J13">
            <v>68.034833333333339</v>
          </cell>
          <cell r="K13">
            <v>68.034833333333339</v>
          </cell>
          <cell r="N13">
            <v>68.034833333333339</v>
          </cell>
          <cell r="O13">
            <v>68.034833333333339</v>
          </cell>
          <cell r="P13">
            <v>68.034833333333339</v>
          </cell>
          <cell r="S13">
            <v>68.034833333333339</v>
          </cell>
          <cell r="T13">
            <v>68.034833333333339</v>
          </cell>
          <cell r="U13">
            <v>68.034833333333339</v>
          </cell>
        </row>
        <row r="14">
          <cell r="E14">
            <v>0.14939674508992445</v>
          </cell>
          <cell r="F14">
            <v>0.15027554947280639</v>
          </cell>
          <cell r="G14">
            <v>0.15027554947280639</v>
          </cell>
          <cell r="I14">
            <v>0.15116475390755671</v>
          </cell>
          <cell r="J14">
            <v>0.15966777131485677</v>
          </cell>
          <cell r="K14">
            <v>0.15966777131485677</v>
          </cell>
          <cell r="N14">
            <v>0.15966777131485677</v>
          </cell>
          <cell r="O14">
            <v>0.15966777131485677</v>
          </cell>
          <cell r="P14">
            <v>0.15116475390755671</v>
          </cell>
          <cell r="S14">
            <v>0.15027554947280639</v>
          </cell>
          <cell r="T14">
            <v>0.15027554947280639</v>
          </cell>
          <cell r="U14">
            <v>0.14939674508992445</v>
          </cell>
        </row>
        <row r="15">
          <cell r="E15">
            <v>387.36219216666677</v>
          </cell>
          <cell r="F15">
            <v>384.69905166666672</v>
          </cell>
          <cell r="G15">
            <v>384.69905166666672</v>
          </cell>
          <cell r="I15">
            <v>382.03591116666672</v>
          </cell>
          <cell r="J15">
            <v>358.06764666666675</v>
          </cell>
          <cell r="K15">
            <v>358.06764666666675</v>
          </cell>
          <cell r="N15">
            <v>358.06764666666675</v>
          </cell>
          <cell r="O15">
            <v>358.06764666666675</v>
          </cell>
          <cell r="P15">
            <v>382.03591116666672</v>
          </cell>
          <cell r="S15">
            <v>384.69905166666672</v>
          </cell>
          <cell r="T15">
            <v>384.69905166666672</v>
          </cell>
          <cell r="U15">
            <v>387.36219216666677</v>
          </cell>
        </row>
        <row r="16">
          <cell r="E16">
            <v>77.7307821666667</v>
          </cell>
          <cell r="F16">
            <v>76.878351666666674</v>
          </cell>
          <cell r="G16">
            <v>76.878351666666674</v>
          </cell>
          <cell r="I16">
            <v>76.025921166666706</v>
          </cell>
          <cell r="J16">
            <v>68.354046666666704</v>
          </cell>
          <cell r="K16">
            <v>68.354046666666704</v>
          </cell>
          <cell r="N16">
            <v>68.354046666666704</v>
          </cell>
          <cell r="O16">
            <v>68.354046666666704</v>
          </cell>
          <cell r="P16">
            <v>76.025921166666706</v>
          </cell>
          <cell r="S16">
            <v>76.878351666666674</v>
          </cell>
          <cell r="T16">
            <v>76.878351666666674</v>
          </cell>
          <cell r="U16">
            <v>77.7307821666667</v>
          </cell>
        </row>
        <row r="17">
          <cell r="E17">
            <v>0.20066693068801664</v>
          </cell>
          <cell r="F17">
            <v>0.19984024221946894</v>
          </cell>
          <cell r="G17">
            <v>0.19984024221946894</v>
          </cell>
          <cell r="I17">
            <v>0.19900202819807611</v>
          </cell>
          <cell r="J17">
            <v>0.19089701988713609</v>
          </cell>
          <cell r="K17">
            <v>0.19089701988713609</v>
          </cell>
          <cell r="N17">
            <v>0.19089701988713609</v>
          </cell>
          <cell r="O17">
            <v>0.19089701988713609</v>
          </cell>
          <cell r="P17">
            <v>0.19900202819807611</v>
          </cell>
          <cell r="S17">
            <v>0.19984024221946894</v>
          </cell>
          <cell r="T17">
            <v>0.19984024221946894</v>
          </cell>
          <cell r="U17">
            <v>0.20066693068801664</v>
          </cell>
        </row>
        <row r="18">
          <cell r="E18">
            <v>309.63141000000007</v>
          </cell>
          <cell r="F18">
            <v>307.82070000000004</v>
          </cell>
          <cell r="G18">
            <v>307.82070000000004</v>
          </cell>
          <cell r="I18">
            <v>306.00999000000002</v>
          </cell>
          <cell r="J18">
            <v>289.71360000000004</v>
          </cell>
          <cell r="K18">
            <v>289.71360000000004</v>
          </cell>
          <cell r="N18">
            <v>289.71360000000004</v>
          </cell>
          <cell r="O18">
            <v>289.71360000000004</v>
          </cell>
          <cell r="P18">
            <v>306.00999000000002</v>
          </cell>
          <cell r="S18">
            <v>307.82070000000004</v>
          </cell>
          <cell r="T18">
            <v>307.82070000000004</v>
          </cell>
          <cell r="U18">
            <v>309.63141000000007</v>
          </cell>
        </row>
        <row r="19">
          <cell r="E19">
            <v>201.78000000000003</v>
          </cell>
          <cell r="F19">
            <v>200.60000000000002</v>
          </cell>
          <cell r="G19">
            <v>200.60000000000002</v>
          </cell>
          <cell r="I19">
            <v>199.42</v>
          </cell>
          <cell r="J19">
            <v>188.8</v>
          </cell>
          <cell r="K19">
            <v>188.8</v>
          </cell>
          <cell r="N19">
            <v>188.8</v>
          </cell>
          <cell r="O19">
            <v>188.8</v>
          </cell>
          <cell r="P19">
            <v>199.42</v>
          </cell>
          <cell r="S19">
            <v>200.60000000000002</v>
          </cell>
          <cell r="T19">
            <v>200.60000000000002</v>
          </cell>
          <cell r="U19">
            <v>201.78000000000003</v>
          </cell>
        </row>
        <row r="20">
          <cell r="E20">
            <v>80.491410000000002</v>
          </cell>
          <cell r="F20">
            <v>80.020700000000005</v>
          </cell>
          <cell r="G20">
            <v>80.020700000000005</v>
          </cell>
          <cell r="I20">
            <v>79.549989999999994</v>
          </cell>
          <cell r="J20">
            <v>75.313599999999994</v>
          </cell>
          <cell r="K20">
            <v>75.313599999999994</v>
          </cell>
          <cell r="N20">
            <v>75.313599999999994</v>
          </cell>
          <cell r="O20">
            <v>75.313599999999994</v>
          </cell>
          <cell r="P20">
            <v>79.549989999999994</v>
          </cell>
          <cell r="S20">
            <v>80.020700000000005</v>
          </cell>
          <cell r="T20">
            <v>80.020700000000005</v>
          </cell>
          <cell r="U20">
            <v>80.491410000000002</v>
          </cell>
        </row>
        <row r="21">
          <cell r="E21">
            <v>1.7850000000000001</v>
          </cell>
          <cell r="F21">
            <v>1.7850000000000001</v>
          </cell>
          <cell r="G21">
            <v>1.7850000000000001</v>
          </cell>
          <cell r="I21">
            <v>1.7850000000000001</v>
          </cell>
          <cell r="J21">
            <v>1.7850000000000001</v>
          </cell>
          <cell r="K21">
            <v>1.7850000000000001</v>
          </cell>
          <cell r="N21">
            <v>1.7850000000000001</v>
          </cell>
          <cell r="O21">
            <v>1.7850000000000001</v>
          </cell>
          <cell r="P21">
            <v>1.7850000000000001</v>
          </cell>
          <cell r="S21">
            <v>1.7850000000000001</v>
          </cell>
          <cell r="T21">
            <v>1.7850000000000001</v>
          </cell>
          <cell r="U21">
            <v>1.7850000000000001</v>
          </cell>
        </row>
        <row r="22">
          <cell r="E22">
            <v>27.360000000000003</v>
          </cell>
          <cell r="F22">
            <v>27.200000000000003</v>
          </cell>
          <cell r="G22">
            <v>27.200000000000003</v>
          </cell>
          <cell r="I22">
            <v>27.04</v>
          </cell>
          <cell r="J22">
            <v>25.6</v>
          </cell>
          <cell r="K22">
            <v>25.6</v>
          </cell>
          <cell r="N22">
            <v>25.6</v>
          </cell>
          <cell r="O22">
            <v>25.6</v>
          </cell>
          <cell r="P22">
            <v>27.04</v>
          </cell>
          <cell r="S22">
            <v>27.200000000000003</v>
          </cell>
          <cell r="T22">
            <v>27.200000000000003</v>
          </cell>
          <cell r="U22">
            <v>27.360000000000003</v>
          </cell>
        </row>
        <row r="23">
          <cell r="E23">
            <v>27.360000000000003</v>
          </cell>
          <cell r="F23">
            <v>27.200000000000003</v>
          </cell>
          <cell r="G23">
            <v>27.200000000000003</v>
          </cell>
          <cell r="I23">
            <v>27.04</v>
          </cell>
          <cell r="J23">
            <v>25.6</v>
          </cell>
          <cell r="K23">
            <v>25.6</v>
          </cell>
          <cell r="N23">
            <v>25.6</v>
          </cell>
          <cell r="O23">
            <v>25.6</v>
          </cell>
          <cell r="P23">
            <v>27.04</v>
          </cell>
          <cell r="S23">
            <v>27.200000000000003</v>
          </cell>
          <cell r="T23">
            <v>27.200000000000003</v>
          </cell>
          <cell r="U23">
            <v>27.360000000000003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</row>
        <row r="28">
          <cell r="E28">
            <v>5844.3760980000006</v>
          </cell>
          <cell r="F28">
            <v>5810.1984600000005</v>
          </cell>
          <cell r="G28">
            <v>5810.1984600000005</v>
          </cell>
          <cell r="I28">
            <v>5776.0208219999995</v>
          </cell>
          <cell r="J28">
            <v>5468.4220800000003</v>
          </cell>
          <cell r="K28">
            <v>5468.4220800000003</v>
          </cell>
          <cell r="N28">
            <v>5720.64</v>
          </cell>
          <cell r="O28">
            <v>5720.64</v>
          </cell>
          <cell r="P28">
            <v>6042.4259999999995</v>
          </cell>
          <cell r="S28">
            <v>6078.1800000000012</v>
          </cell>
          <cell r="T28">
            <v>6078.1800000000012</v>
          </cell>
          <cell r="U28">
            <v>6113.9340000000011</v>
          </cell>
        </row>
        <row r="29">
          <cell r="E29">
            <v>1426.6629107875933</v>
          </cell>
          <cell r="F29">
            <v>1418.3198528297712</v>
          </cell>
          <cell r="G29">
            <v>1418.3198528297712</v>
          </cell>
          <cell r="I29">
            <v>1409.9767948719486</v>
          </cell>
          <cell r="J29">
            <v>1334.8892732515492</v>
          </cell>
          <cell r="K29">
            <v>1334.8892732515492</v>
          </cell>
          <cell r="N29">
            <v>1236.9510380563229</v>
          </cell>
          <cell r="O29">
            <v>1236.9510380563229</v>
          </cell>
          <cell r="P29">
            <v>1306.5295339469908</v>
          </cell>
          <cell r="S29">
            <v>1314.2604779348433</v>
          </cell>
          <cell r="T29">
            <v>1314.2604779348433</v>
          </cell>
          <cell r="U29">
            <v>1321.9914219226953</v>
          </cell>
        </row>
        <row r="30">
          <cell r="E30">
            <v>2836.1451945268605</v>
          </cell>
          <cell r="F30">
            <v>2819.1834006333806</v>
          </cell>
          <cell r="G30">
            <v>2819.1834006333806</v>
          </cell>
          <cell r="I30">
            <v>2802.2216067398999</v>
          </cell>
          <cell r="J30">
            <v>2649.5654616985794</v>
          </cell>
          <cell r="K30">
            <v>2649.5654616985794</v>
          </cell>
          <cell r="N30">
            <v>2709.6500444959115</v>
          </cell>
          <cell r="O30">
            <v>2709.6500444959115</v>
          </cell>
          <cell r="P30">
            <v>2865.7679952253156</v>
          </cell>
          <cell r="S30">
            <v>2883.1144341952495</v>
          </cell>
          <cell r="T30">
            <v>2883.1144341952495</v>
          </cell>
          <cell r="U30">
            <v>2900.4608731651833</v>
          </cell>
        </row>
        <row r="31">
          <cell r="E31">
            <v>32.012400799739581</v>
          </cell>
          <cell r="F31">
            <v>32.012400799739581</v>
          </cell>
          <cell r="G31">
            <v>32.012400799739581</v>
          </cell>
          <cell r="I31">
            <v>32.012400799739581</v>
          </cell>
          <cell r="J31">
            <v>32.012400799739581</v>
          </cell>
          <cell r="K31">
            <v>32.012400799739581</v>
          </cell>
          <cell r="N31">
            <v>70.956246220614148</v>
          </cell>
          <cell r="O31">
            <v>70.956246220614148</v>
          </cell>
          <cell r="P31">
            <v>70.956246220614148</v>
          </cell>
          <cell r="S31">
            <v>70.956246220614148</v>
          </cell>
          <cell r="T31">
            <v>70.956246220614148</v>
          </cell>
          <cell r="U31">
            <v>70.956246220614148</v>
          </cell>
        </row>
        <row r="32">
          <cell r="E32">
            <v>985.90359441187707</v>
          </cell>
          <cell r="F32">
            <v>980.13807631590123</v>
          </cell>
          <cell r="G32">
            <v>980.13807631590123</v>
          </cell>
          <cell r="I32">
            <v>974.37255821992517</v>
          </cell>
          <cell r="J32">
            <v>922.48289535614231</v>
          </cell>
          <cell r="K32">
            <v>922.48289535614231</v>
          </cell>
          <cell r="N32">
            <v>943.40217465170485</v>
          </cell>
          <cell r="O32">
            <v>943.40217465170485</v>
          </cell>
          <cell r="P32">
            <v>996.46854697586321</v>
          </cell>
          <cell r="S32">
            <v>1002.3648105674365</v>
          </cell>
          <cell r="T32">
            <v>1002.3648105674365</v>
          </cell>
          <cell r="U32">
            <v>1008.2610741590096</v>
          </cell>
        </row>
        <row r="33">
          <cell r="E33">
            <v>985.90359441187707</v>
          </cell>
          <cell r="F33">
            <v>980.13807631590123</v>
          </cell>
          <cell r="G33">
            <v>980.13807631590123</v>
          </cell>
          <cell r="I33">
            <v>974.37255821992517</v>
          </cell>
          <cell r="J33">
            <v>922.48289535614231</v>
          </cell>
          <cell r="K33">
            <v>922.48289535614231</v>
          </cell>
          <cell r="N33">
            <v>943.40217465170485</v>
          </cell>
          <cell r="O33">
            <v>943.40217465170485</v>
          </cell>
          <cell r="P33">
            <v>996.46854697586321</v>
          </cell>
          <cell r="S33">
            <v>1002.3648105674365</v>
          </cell>
          <cell r="T33">
            <v>1002.3648105674365</v>
          </cell>
          <cell r="U33">
            <v>1008.2610741590096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E35">
            <v>11125.100198526072</v>
          </cell>
          <cell r="F35">
            <v>11059.852190578795</v>
          </cell>
          <cell r="G35">
            <v>11059.852190578795</v>
          </cell>
          <cell r="I35">
            <v>10994.604182631514</v>
          </cell>
          <cell r="J35">
            <v>10407.372111106011</v>
          </cell>
          <cell r="K35">
            <v>10407.372111106011</v>
          </cell>
          <cell r="N35">
            <v>10681.599503424553</v>
          </cell>
          <cell r="O35">
            <v>10681.599503424553</v>
          </cell>
          <cell r="P35">
            <v>11282.148322368781</v>
          </cell>
          <cell r="S35">
            <v>11348.875968918144</v>
          </cell>
          <cell r="T35">
            <v>11348.875968918144</v>
          </cell>
          <cell r="U35">
            <v>11415.603615467502</v>
          </cell>
        </row>
        <row r="36">
          <cell r="E36">
            <v>-552.07499999999993</v>
          </cell>
          <cell r="F36">
            <v>-552.07499999999993</v>
          </cell>
          <cell r="G36">
            <v>-552.07499999999993</v>
          </cell>
          <cell r="I36">
            <v>-552.07499999999993</v>
          </cell>
          <cell r="J36">
            <v>-552.07499999999993</v>
          </cell>
          <cell r="K36">
            <v>-552.07499999999993</v>
          </cell>
          <cell r="N36">
            <v>-552.07499999999993</v>
          </cell>
          <cell r="O36">
            <v>-552.07499999999993</v>
          </cell>
          <cell r="P36">
            <v>-552.07499999999993</v>
          </cell>
          <cell r="S36">
            <v>-552.07499999999993</v>
          </cell>
          <cell r="T36">
            <v>-552.07499999999993</v>
          </cell>
          <cell r="U36">
            <v>-552.07499999999993</v>
          </cell>
        </row>
        <row r="37">
          <cell r="E37">
            <v>35.930140932814503</v>
          </cell>
          <cell r="F37">
            <v>35.929527125949598</v>
          </cell>
          <cell r="G37">
            <v>35.929527125949598</v>
          </cell>
          <cell r="I37">
            <v>35.928906055098118</v>
          </cell>
          <cell r="J37">
            <v>35.922967065080861</v>
          </cell>
          <cell r="K37">
            <v>35.922967065080861</v>
          </cell>
          <cell r="N37">
            <v>36.86951355899258</v>
          </cell>
          <cell r="O37">
            <v>36.86951355899258</v>
          </cell>
          <cell r="P37">
            <v>36.86856210925918</v>
          </cell>
          <cell r="S37">
            <v>36.868462611247857</v>
          </cell>
          <cell r="T37">
            <v>36.868462611247857</v>
          </cell>
          <cell r="U37">
            <v>36.868364276955944</v>
          </cell>
        </row>
        <row r="38">
          <cell r="E38">
            <v>28.964099999999998</v>
          </cell>
          <cell r="F38">
            <v>28.964099999999998</v>
          </cell>
          <cell r="G38">
            <v>28.964099999999998</v>
          </cell>
          <cell r="I38">
            <v>28.964099999999998</v>
          </cell>
          <cell r="J38">
            <v>28.964099999999998</v>
          </cell>
          <cell r="K38">
            <v>28.964099999999998</v>
          </cell>
          <cell r="N38">
            <v>30.3</v>
          </cell>
          <cell r="O38">
            <v>30.3</v>
          </cell>
          <cell r="P38">
            <v>30.3</v>
          </cell>
          <cell r="S38">
            <v>30.3</v>
          </cell>
          <cell r="T38">
            <v>30.3</v>
          </cell>
          <cell r="U38">
            <v>30.3</v>
          </cell>
        </row>
        <row r="39">
          <cell r="E39">
            <v>7.0703880998493069</v>
          </cell>
          <cell r="F39">
            <v>7.0703880998493069</v>
          </cell>
          <cell r="G39">
            <v>7.0703880998493069</v>
          </cell>
          <cell r="I39">
            <v>7.0703880998493069</v>
          </cell>
          <cell r="J39">
            <v>7.0703880998493069</v>
          </cell>
          <cell r="K39">
            <v>7.0703880998493069</v>
          </cell>
          <cell r="N39">
            <v>6.5516474473322184</v>
          </cell>
          <cell r="O39">
            <v>6.5516474473322184</v>
          </cell>
          <cell r="P39">
            <v>6.5516474473322184</v>
          </cell>
          <cell r="S39">
            <v>6.5516474473322184</v>
          </cell>
          <cell r="T39">
            <v>6.5516474473322184</v>
          </cell>
          <cell r="U39">
            <v>6.5516474473322184</v>
          </cell>
        </row>
        <row r="40">
          <cell r="E40">
            <v>36.034488099849305</v>
          </cell>
          <cell r="F40">
            <v>36.034488099849305</v>
          </cell>
          <cell r="G40">
            <v>36.034488099849305</v>
          </cell>
          <cell r="I40">
            <v>36.034488099849305</v>
          </cell>
          <cell r="J40">
            <v>36.034488099849305</v>
          </cell>
          <cell r="K40">
            <v>36.034488099849305</v>
          </cell>
          <cell r="N40">
            <v>36.851647447332219</v>
          </cell>
          <cell r="O40">
            <v>36.851647447332219</v>
          </cell>
          <cell r="P40">
            <v>36.851647447332219</v>
          </cell>
          <cell r="S40">
            <v>36.851647447332219</v>
          </cell>
          <cell r="T40">
            <v>36.851647447332219</v>
          </cell>
          <cell r="U40">
            <v>36.851647447332219</v>
          </cell>
        </row>
        <row r="41">
          <cell r="E41">
            <v>17.934118095092199</v>
          </cell>
          <cell r="F41">
            <v>17.934118095092199</v>
          </cell>
          <cell r="G41">
            <v>17.934118095092199</v>
          </cell>
          <cell r="I41">
            <v>17.934118095092199</v>
          </cell>
          <cell r="J41">
            <v>17.934118095092199</v>
          </cell>
          <cell r="K41">
            <v>17.934118095092199</v>
          </cell>
          <cell r="N41">
            <v>39.751398442921086</v>
          </cell>
          <cell r="O41">
            <v>39.751398442921086</v>
          </cell>
          <cell r="P41">
            <v>39.751398442921086</v>
          </cell>
          <cell r="S41">
            <v>39.751398442921086</v>
          </cell>
          <cell r="T41">
            <v>39.751398442921086</v>
          </cell>
          <cell r="U41">
            <v>39.751398442921086</v>
          </cell>
        </row>
        <row r="45">
          <cell r="E45">
            <v>747.39358259553501</v>
          </cell>
          <cell r="F45">
            <v>742.59366590801301</v>
          </cell>
          <cell r="G45">
            <v>742.59366590801301</v>
          </cell>
          <cell r="I45">
            <v>737.79374922049101</v>
          </cell>
          <cell r="J45">
            <v>694.59449903279301</v>
          </cell>
          <cell r="K45">
            <v>694.59449903279301</v>
          </cell>
          <cell r="N45">
            <v>743.21611396508865</v>
          </cell>
          <cell r="O45">
            <v>743.21611396508865</v>
          </cell>
          <cell r="P45">
            <v>789.4393116659254</v>
          </cell>
          <cell r="S45">
            <v>794.57522252157401</v>
          </cell>
          <cell r="T45">
            <v>794.57522252157401</v>
          </cell>
          <cell r="U45">
            <v>799.71113337722261</v>
          </cell>
        </row>
        <row r="46">
          <cell r="E46">
            <v>708.1583333333333</v>
          </cell>
          <cell r="F46">
            <v>708.1583333333333</v>
          </cell>
          <cell r="G46">
            <v>708.1583333333333</v>
          </cell>
          <cell r="I46">
            <v>708.1583333333333</v>
          </cell>
          <cell r="J46">
            <v>708.1583333333333</v>
          </cell>
          <cell r="K46">
            <v>708.1583333333333</v>
          </cell>
          <cell r="N46">
            <v>708.1583333333333</v>
          </cell>
          <cell r="O46">
            <v>708.1583333333333</v>
          </cell>
          <cell r="P46">
            <v>708.1583333333333</v>
          </cell>
          <cell r="S46">
            <v>708.1583333333333</v>
          </cell>
          <cell r="T46">
            <v>708.1583333333333</v>
          </cell>
          <cell r="U46">
            <v>708.1583333333333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E48">
            <v>45.535546311407685</v>
          </cell>
          <cell r="F48">
            <v>45.535546311407685</v>
          </cell>
          <cell r="G48">
            <v>45.535546311407685</v>
          </cell>
          <cell r="I48">
            <v>45.535546311407685</v>
          </cell>
          <cell r="J48">
            <v>45.535546311407685</v>
          </cell>
          <cell r="K48">
            <v>45.535546311407685</v>
          </cell>
          <cell r="N48">
            <v>45.535546311407685</v>
          </cell>
          <cell r="O48">
            <v>45.535546311407685</v>
          </cell>
          <cell r="P48">
            <v>45.535546311407685</v>
          </cell>
          <cell r="S48">
            <v>45.535546311407685</v>
          </cell>
          <cell r="T48">
            <v>45.535546311407685</v>
          </cell>
          <cell r="U48">
            <v>45.535546311407685</v>
          </cell>
        </row>
        <row r="49">
          <cell r="E49">
            <v>635.48455335602591</v>
          </cell>
          <cell r="F49">
            <v>635.48455335602591</v>
          </cell>
          <cell r="G49">
            <v>635.48455335602591</v>
          </cell>
          <cell r="I49">
            <v>635.48455335602591</v>
          </cell>
          <cell r="J49">
            <v>635.48455335602591</v>
          </cell>
          <cell r="K49">
            <v>635.48455335602591</v>
          </cell>
          <cell r="N49">
            <v>635.48455335602591</v>
          </cell>
          <cell r="O49">
            <v>635.48455335602591</v>
          </cell>
          <cell r="P49">
            <v>635.48455335602591</v>
          </cell>
          <cell r="S49">
            <v>635.48455335602591</v>
          </cell>
          <cell r="T49">
            <v>635.48455335602591</v>
          </cell>
          <cell r="U49">
            <v>635.48455335602591</v>
          </cell>
        </row>
        <row r="50">
          <cell r="E50">
            <v>4233.2830347816216</v>
          </cell>
          <cell r="F50">
            <v>4233.2830347816216</v>
          </cell>
          <cell r="G50">
            <v>4233.2830347816216</v>
          </cell>
          <cell r="I50">
            <v>4233.2830347816216</v>
          </cell>
          <cell r="J50">
            <v>4233.2830347816216</v>
          </cell>
          <cell r="K50">
            <v>4233.2830347816216</v>
          </cell>
          <cell r="N50">
            <v>4402.6143561728859</v>
          </cell>
          <cell r="O50">
            <v>4402.6143561728859</v>
          </cell>
          <cell r="P50">
            <v>4402.6143561728859</v>
          </cell>
          <cell r="S50">
            <v>4402.6143561728859</v>
          </cell>
          <cell r="T50">
            <v>4402.6143561728859</v>
          </cell>
          <cell r="U50">
            <v>4402.6143561728859</v>
          </cell>
        </row>
        <row r="51">
          <cell r="E51">
            <v>1267.9381831961869</v>
          </cell>
          <cell r="F51">
            <v>1267.9381831961869</v>
          </cell>
          <cell r="G51">
            <v>1267.9381831961869</v>
          </cell>
          <cell r="I51">
            <v>1267.9381831961869</v>
          </cell>
          <cell r="J51">
            <v>1267.9381831961869</v>
          </cell>
          <cell r="K51">
            <v>1267.9381831961869</v>
          </cell>
          <cell r="N51">
            <v>1318.6557105240345</v>
          </cell>
          <cell r="O51">
            <v>1318.6557105240345</v>
          </cell>
          <cell r="P51">
            <v>1318.6557105240345</v>
          </cell>
          <cell r="S51">
            <v>1318.6557105240345</v>
          </cell>
          <cell r="T51">
            <v>1318.6557105240345</v>
          </cell>
          <cell r="U51">
            <v>1318.6557105240345</v>
          </cell>
        </row>
        <row r="52">
          <cell r="E52">
            <v>0.29951651538026558</v>
          </cell>
          <cell r="F52">
            <v>0.29951651538026558</v>
          </cell>
          <cell r="G52">
            <v>0.29951651538026558</v>
          </cell>
          <cell r="I52">
            <v>0.29951651538026558</v>
          </cell>
          <cell r="J52">
            <v>0.29951651538026558</v>
          </cell>
          <cell r="K52">
            <v>0.29951651538026558</v>
          </cell>
          <cell r="N52">
            <v>0.29951651538026564</v>
          </cell>
          <cell r="O52">
            <v>0.29951651538026564</v>
          </cell>
          <cell r="P52">
            <v>0.29951651538026564</v>
          </cell>
          <cell r="S52">
            <v>0.29951651538026564</v>
          </cell>
          <cell r="T52">
            <v>0.29951651538026564</v>
          </cell>
          <cell r="U52">
            <v>0.29951651538026564</v>
          </cell>
        </row>
        <row r="53">
          <cell r="E53">
            <v>2094.8150336459303</v>
          </cell>
          <cell r="F53">
            <v>1976.8643665763482</v>
          </cell>
          <cell r="G53">
            <v>1925.7828301026937</v>
          </cell>
          <cell r="I53">
            <v>1748.0723363780469</v>
          </cell>
          <cell r="J53">
            <v>1395.5854349244526</v>
          </cell>
          <cell r="K53">
            <v>1291.693139985382</v>
          </cell>
          <cell r="N53">
            <v>1319.7435090280221</v>
          </cell>
          <cell r="O53">
            <v>1317.6066745333069</v>
          </cell>
          <cell r="P53">
            <v>1513.919362948624</v>
          </cell>
          <cell r="S53">
            <v>1801.8976486057074</v>
          </cell>
          <cell r="T53">
            <v>1930.6404594955204</v>
          </cell>
          <cell r="U53">
            <v>2091.2523086476463</v>
          </cell>
        </row>
        <row r="54">
          <cell r="E54">
            <v>497.60537231044975</v>
          </cell>
          <cell r="F54">
            <v>497.60537231044975</v>
          </cell>
          <cell r="G54">
            <v>497.60537231044975</v>
          </cell>
          <cell r="I54">
            <v>497.60537231044975</v>
          </cell>
          <cell r="J54">
            <v>497.60537231044975</v>
          </cell>
          <cell r="K54">
            <v>497.60537231044975</v>
          </cell>
          <cell r="N54">
            <v>517.50958720286792</v>
          </cell>
          <cell r="O54">
            <v>517.50958720286792</v>
          </cell>
          <cell r="P54">
            <v>517.50958720286792</v>
          </cell>
          <cell r="S54">
            <v>517.50958720286792</v>
          </cell>
          <cell r="T54">
            <v>517.50958720286792</v>
          </cell>
          <cell r="U54">
            <v>517.50958720286792</v>
          </cell>
        </row>
        <row r="55">
          <cell r="E55">
            <v>307.63896611976259</v>
          </cell>
          <cell r="F55">
            <v>307.63896611976259</v>
          </cell>
          <cell r="G55">
            <v>307.63896611976259</v>
          </cell>
          <cell r="I55">
            <v>307.63896611976259</v>
          </cell>
          <cell r="J55">
            <v>307.63896611976259</v>
          </cell>
          <cell r="K55">
            <v>307.63896611976259</v>
          </cell>
          <cell r="N55">
            <v>319.94452476455314</v>
          </cell>
          <cell r="O55">
            <v>319.94452476455314</v>
          </cell>
          <cell r="P55">
            <v>319.94452476455314</v>
          </cell>
          <cell r="S55">
            <v>319.94452476455314</v>
          </cell>
          <cell r="T55">
            <v>319.94452476455314</v>
          </cell>
          <cell r="U55">
            <v>319.94452476455314</v>
          </cell>
        </row>
        <row r="57">
          <cell r="E57">
            <v>0</v>
          </cell>
          <cell r="F57">
            <v>0</v>
          </cell>
          <cell r="G57">
            <v>880.95560302602939</v>
          </cell>
          <cell r="I57">
            <v>0</v>
          </cell>
          <cell r="J57">
            <v>0</v>
          </cell>
          <cell r="K57">
            <v>880.95560302602939</v>
          </cell>
          <cell r="N57">
            <v>0</v>
          </cell>
          <cell r="O57">
            <v>0</v>
          </cell>
          <cell r="P57">
            <v>880.95560302602939</v>
          </cell>
          <cell r="S57">
            <v>0</v>
          </cell>
          <cell r="T57">
            <v>0</v>
          </cell>
          <cell r="U57">
            <v>880.95560302602939</v>
          </cell>
        </row>
        <row r="58">
          <cell r="E58">
            <v>0</v>
          </cell>
          <cell r="F58">
            <v>0</v>
          </cell>
          <cell r="G58">
            <v>359.10560302602937</v>
          </cell>
          <cell r="I58">
            <v>0</v>
          </cell>
          <cell r="J58">
            <v>0</v>
          </cell>
          <cell r="K58">
            <v>359.10560302602937</v>
          </cell>
          <cell r="N58">
            <v>0</v>
          </cell>
          <cell r="O58">
            <v>0</v>
          </cell>
          <cell r="P58">
            <v>359.10560302602937</v>
          </cell>
          <cell r="S58">
            <v>0</v>
          </cell>
          <cell r="T58">
            <v>0</v>
          </cell>
          <cell r="U58">
            <v>359.10560302602937</v>
          </cell>
        </row>
        <row r="59">
          <cell r="E59">
            <v>0</v>
          </cell>
          <cell r="F59">
            <v>0</v>
          </cell>
          <cell r="G59">
            <v>22.79</v>
          </cell>
          <cell r="I59">
            <v>0</v>
          </cell>
          <cell r="J59">
            <v>0</v>
          </cell>
          <cell r="K59">
            <v>22.79</v>
          </cell>
          <cell r="N59">
            <v>0</v>
          </cell>
          <cell r="O59">
            <v>0</v>
          </cell>
          <cell r="P59">
            <v>22.79</v>
          </cell>
          <cell r="S59">
            <v>0</v>
          </cell>
          <cell r="T59">
            <v>0</v>
          </cell>
          <cell r="U59">
            <v>22.79</v>
          </cell>
        </row>
        <row r="60"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E61">
            <v>0</v>
          </cell>
          <cell r="F61">
            <v>0</v>
          </cell>
          <cell r="G61">
            <v>499.05999999999995</v>
          </cell>
          <cell r="I61">
            <v>0</v>
          </cell>
          <cell r="J61">
            <v>0</v>
          </cell>
          <cell r="K61">
            <v>499.05999999999995</v>
          </cell>
          <cell r="N61">
            <v>0</v>
          </cell>
          <cell r="O61">
            <v>0</v>
          </cell>
          <cell r="P61">
            <v>499.05999999999995</v>
          </cell>
          <cell r="S61">
            <v>0</v>
          </cell>
          <cell r="T61">
            <v>0</v>
          </cell>
          <cell r="U61">
            <v>499.05999999999995</v>
          </cell>
        </row>
        <row r="62">
          <cell r="E62">
            <v>879.26458062136055</v>
          </cell>
          <cell r="F62">
            <v>879.26458062136055</v>
          </cell>
          <cell r="G62">
            <v>879.26458062136055</v>
          </cell>
          <cell r="I62">
            <v>879.26458062136055</v>
          </cell>
          <cell r="J62">
            <v>879.26458062136055</v>
          </cell>
          <cell r="K62">
            <v>879.26458062136055</v>
          </cell>
          <cell r="N62">
            <v>911.48037274056162</v>
          </cell>
          <cell r="O62">
            <v>911.48037274056162</v>
          </cell>
          <cell r="P62">
            <v>911.48037274056162</v>
          </cell>
          <cell r="S62">
            <v>911.48037274056162</v>
          </cell>
          <cell r="T62">
            <v>911.48037274056162</v>
          </cell>
          <cell r="U62">
            <v>911.48037274056162</v>
          </cell>
        </row>
        <row r="63">
          <cell r="E63">
            <v>618.58279798772935</v>
          </cell>
          <cell r="F63">
            <v>618.58279798772935</v>
          </cell>
          <cell r="G63">
            <v>618.58279798772935</v>
          </cell>
          <cell r="I63">
            <v>618.58279798772935</v>
          </cell>
          <cell r="J63">
            <v>618.58279798772935</v>
          </cell>
          <cell r="K63">
            <v>618.58279798772935</v>
          </cell>
          <cell r="N63">
            <v>643.32610990723867</v>
          </cell>
          <cell r="O63">
            <v>643.32610990723867</v>
          </cell>
          <cell r="P63">
            <v>643.32610990723867</v>
          </cell>
          <cell r="S63">
            <v>643.32610990723867</v>
          </cell>
          <cell r="T63">
            <v>643.32610990723867</v>
          </cell>
          <cell r="U63">
            <v>643.32610990723867</v>
          </cell>
        </row>
        <row r="64">
          <cell r="E64">
            <v>186.81200499229428</v>
          </cell>
          <cell r="F64">
            <v>186.81200499229428</v>
          </cell>
          <cell r="G64">
            <v>186.81200499229428</v>
          </cell>
          <cell r="I64">
            <v>186.81200499229428</v>
          </cell>
          <cell r="J64">
            <v>186.81200499229428</v>
          </cell>
          <cell r="K64">
            <v>186.81200499229428</v>
          </cell>
          <cell r="N64">
            <v>194.28448519198602</v>
          </cell>
          <cell r="O64">
            <v>194.28448519198602</v>
          </cell>
          <cell r="P64">
            <v>194.28448519198602</v>
          </cell>
          <cell r="S64">
            <v>194.28448519198602</v>
          </cell>
          <cell r="T64">
            <v>194.28448519198602</v>
          </cell>
          <cell r="U64">
            <v>194.28448519198602</v>
          </cell>
        </row>
        <row r="65">
          <cell r="E65">
            <v>73.869777641336924</v>
          </cell>
          <cell r="F65">
            <v>73.869777641336924</v>
          </cell>
          <cell r="G65">
            <v>73.869777641336924</v>
          </cell>
          <cell r="I65">
            <v>73.869777641336924</v>
          </cell>
          <cell r="J65">
            <v>73.869777641336924</v>
          </cell>
          <cell r="K65">
            <v>73.869777641336924</v>
          </cell>
          <cell r="N65">
            <v>73.869777641336924</v>
          </cell>
          <cell r="O65">
            <v>73.869777641336924</v>
          </cell>
          <cell r="P65">
            <v>73.869777641336924</v>
          </cell>
          <cell r="S65">
            <v>73.869777641336924</v>
          </cell>
          <cell r="T65">
            <v>73.869777641336924</v>
          </cell>
          <cell r="U65">
            <v>73.869777641336924</v>
          </cell>
        </row>
        <row r="66"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</row>
        <row r="70">
          <cell r="E70">
            <v>36.403300302055449</v>
          </cell>
          <cell r="F70">
            <v>36.403300302055449</v>
          </cell>
          <cell r="G70">
            <v>36.403300302055449</v>
          </cell>
          <cell r="I70">
            <v>36.403300302055449</v>
          </cell>
          <cell r="J70">
            <v>36.403300302055449</v>
          </cell>
          <cell r="K70">
            <v>36.403300302055449</v>
          </cell>
          <cell r="N70">
            <v>36.403300302055449</v>
          </cell>
          <cell r="O70">
            <v>36.403300302055449</v>
          </cell>
          <cell r="P70">
            <v>36.403300302055449</v>
          </cell>
          <cell r="S70">
            <v>36.403300302055449</v>
          </cell>
          <cell r="T70">
            <v>36.403300302055449</v>
          </cell>
          <cell r="U70">
            <v>36.403300302055449</v>
          </cell>
        </row>
        <row r="74">
          <cell r="E74">
            <v>857.947111922212</v>
          </cell>
          <cell r="F74">
            <v>857.947111922212</v>
          </cell>
          <cell r="G74">
            <v>857.947111922212</v>
          </cell>
          <cell r="I74">
            <v>857.947111922212</v>
          </cell>
          <cell r="J74">
            <v>857.947111922212</v>
          </cell>
          <cell r="K74">
            <v>857.947111922212</v>
          </cell>
          <cell r="N74">
            <v>857.947111922212</v>
          </cell>
          <cell r="O74">
            <v>857.947111922212</v>
          </cell>
          <cell r="P74">
            <v>857.947111922212</v>
          </cell>
          <cell r="S74">
            <v>857.947111922212</v>
          </cell>
          <cell r="T74">
            <v>857.947111922212</v>
          </cell>
          <cell r="U74">
            <v>857.947111922212</v>
          </cell>
        </row>
        <row r="79">
          <cell r="E79">
            <v>0</v>
          </cell>
          <cell r="F79">
            <v>0</v>
          </cell>
          <cell r="G79">
            <v>0</v>
          </cell>
          <cell r="I79">
            <v>0</v>
          </cell>
          <cell r="J79">
            <v>0</v>
          </cell>
          <cell r="K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E82">
            <v>-552.07499999999993</v>
          </cell>
          <cell r="F82">
            <v>-552.07499999999993</v>
          </cell>
          <cell r="G82">
            <v>-552.07499999999993</v>
          </cell>
          <cell r="I82">
            <v>-552.07499999999993</v>
          </cell>
          <cell r="J82">
            <v>-552.07499999999993</v>
          </cell>
          <cell r="K82">
            <v>-552.07499999999993</v>
          </cell>
          <cell r="N82">
            <v>-552.07499999999993</v>
          </cell>
          <cell r="O82">
            <v>-552.07499999999993</v>
          </cell>
          <cell r="P82">
            <v>-552.07499999999993</v>
          </cell>
          <cell r="S82">
            <v>-552.07499999999993</v>
          </cell>
          <cell r="T82">
            <v>-552.07499999999993</v>
          </cell>
          <cell r="U82">
            <v>-552.07499999999993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ИЧЕСКАЯ СЕБЕСТ. СТОКИ 2017"/>
      <sheetName val="ПОЛНАЯ СЕБЕСТОИМОСТЬ СТОКИ 2017"/>
      <sheetName val="ФАКТИЧЕСКАЯ СЕБЕСТ ВОДА 2017"/>
      <sheetName val="ПОЛНАЯ СЕБЕСТОИМОСТЬ ВОДА 2017"/>
      <sheetName val="Текущий ремонт"/>
      <sheetName val="Чистая прибыль"/>
      <sheetName val="Прил. 1 План ФХД табл 1"/>
      <sheetName val="Прил. 1 План ФХД стоки табл 2"/>
      <sheetName val="Прил. 1 План ФХД вода табл. 2"/>
      <sheetName val="Произв. прогр. Стоки (СВОД)"/>
      <sheetName val="Произв. прогр. Стоки"/>
      <sheetName val="Произв. прогр. Вода (СВОД)"/>
      <sheetName val="Произв. прогр. Вода"/>
      <sheetName val="Тариф тех.вода 2016-2017 ПЛАН"/>
      <sheetName val="Тариф вода 2016-2017 ПЛАН"/>
      <sheetName val="ВОДА (СВОД) 2016-2017"/>
      <sheetName val="Тариф очистка 2016-2017 ПЛАН"/>
      <sheetName val="Тариф стоки 2016-2017 ПЛАН"/>
      <sheetName val="СТОКИ (СВОД) 2016-2017"/>
      <sheetName val="объемы"/>
      <sheetName val="объемы черн"/>
      <sheetName val="вода"/>
      <sheetName val="стоки"/>
      <sheetName val="электр 2017-2018"/>
      <sheetName val="электр"/>
      <sheetName val="ХР"/>
      <sheetName val="Аморт"/>
      <sheetName val="ЗП"/>
      <sheetName val="ЗП с факт 3 кв. 2015"/>
      <sheetName val="ЗП среднемес"/>
      <sheetName val="цех вода"/>
      <sheetName val="цех стоки"/>
      <sheetName val="ОХР "/>
      <sheetName val=" текРемвода 2016"/>
      <sheetName val="  текРемстоки 2016"/>
      <sheetName val="Кап Рем"/>
      <sheetName val="кап влож"/>
      <sheetName val="Ремонт вода 2016"/>
      <sheetName val="Ремонт стоки 2016"/>
      <sheetName val="Резерв ДЗ"/>
      <sheetName val="Выпадающ15-16"/>
      <sheetName val="транс"/>
      <sheetName val="вод.налог"/>
      <sheetName val="налог на имущ"/>
      <sheetName val="Тариф вода 2016-2018"/>
      <sheetName val="Тариф тех вода 2016-2018"/>
      <sheetName val="Тариф стоки 2016-2018"/>
      <sheetName val="Тариф очистка 2016-2018"/>
      <sheetName val="расчет тарифов "/>
      <sheetName val="Лист2"/>
      <sheetName val="Выпадающ"/>
      <sheetName val="Ремонт вода 2015"/>
      <sheetName val="Ремонт стоки 2015"/>
      <sheetName val="платежка с ИП"/>
      <sheetName val="Лист1"/>
    </sheetNames>
    <sheetDataSet>
      <sheetData sheetId="0" refreshError="1"/>
      <sheetData sheetId="1" refreshError="1"/>
      <sheetData sheetId="2" refreshError="1"/>
      <sheetData sheetId="3">
        <row r="214">
          <cell r="C214">
            <v>0</v>
          </cell>
          <cell r="D214">
            <v>0</v>
          </cell>
          <cell r="E214">
            <v>0</v>
          </cell>
          <cell r="H214">
            <v>0</v>
          </cell>
          <cell r="I214">
            <v>0</v>
          </cell>
          <cell r="J214">
            <v>0</v>
          </cell>
          <cell r="P214">
            <v>0</v>
          </cell>
          <cell r="Q214">
            <v>0</v>
          </cell>
          <cell r="R214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H216">
            <v>0</v>
          </cell>
          <cell r="I216">
            <v>0</v>
          </cell>
          <cell r="J216">
            <v>0</v>
          </cell>
          <cell r="P216">
            <v>0</v>
          </cell>
          <cell r="Q216">
            <v>0</v>
          </cell>
          <cell r="R21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 План ФХД вода табл. 2"/>
      <sheetName val="Прил. 1 План ФХД стоки табл 2"/>
      <sheetName val="Прил. 1 План ФХД эл-я табл 2 "/>
      <sheetName val="Прил. 1 План ФХД табл 1"/>
      <sheetName val="Произв. прогр. передача электр."/>
      <sheetName val="ПОЛНАЯ СЕБЕСТОИМОСТЬ ЭЛ.ЭНЕРГИИ"/>
      <sheetName val="Произв. прогр. Стоки (СВОД)"/>
      <sheetName val="ФАКТИЧЕСКАЯ СЕБЕСТ. СТОКИ 2015"/>
      <sheetName val="ПОЛНАЯ СЕБЕСТОИМОСТЬ СТОКИ 2015"/>
      <sheetName val="Произв. прогр. Стоки"/>
      <sheetName val="Произв. прогр. Вода (СВОД)"/>
      <sheetName val="ФАКТИЧЕСКАЯ СЕБЕСТ ВОДА 2015"/>
      <sheetName val="ПОЛНАЯ СЕБЕСТОИМОСТЬ ВОДА 2015"/>
      <sheetName val="Произв. прогр. Вода"/>
      <sheetName val="объемы"/>
      <sheetName val="вода"/>
      <sheetName val="стоки"/>
      <sheetName val="цех вода"/>
      <sheetName val="цех стоки"/>
      <sheetName val="электр"/>
      <sheetName val="Аморт"/>
      <sheetName val="ХР"/>
      <sheetName val="Ремонт вода"/>
      <sheetName val="Ремонт стоки"/>
      <sheetName val="Лист2"/>
      <sheetName val="ЗП"/>
      <sheetName val="вод.налог"/>
      <sheetName val="ОХР "/>
      <sheetName val="Выпадающ"/>
      <sheetName val="расчет тарифов"/>
      <sheetName val="платежка с И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O13">
            <v>311.98680999999999</v>
          </cell>
        </row>
      </sheetData>
      <sheetData sheetId="7"/>
      <sheetData sheetId="8">
        <row r="7">
          <cell r="E7">
            <v>306.66000000000003</v>
          </cell>
        </row>
      </sheetData>
      <sheetData sheetId="9">
        <row r="12">
          <cell r="O12">
            <v>389.98351249999996</v>
          </cell>
        </row>
      </sheetData>
      <sheetData sheetId="10">
        <row r="45">
          <cell r="N45">
            <v>794.60468646203276</v>
          </cell>
        </row>
      </sheetData>
      <sheetData sheetId="11"/>
      <sheetData sheetId="12">
        <row r="174">
          <cell r="C174">
            <v>749.98</v>
          </cell>
        </row>
      </sheetData>
      <sheetData sheetId="13">
        <row r="116">
          <cell r="N116">
            <v>153.80367147034352</v>
          </cell>
        </row>
      </sheetData>
      <sheetData sheetId="14"/>
      <sheetData sheetId="15">
        <row r="143">
          <cell r="AK143">
            <v>30</v>
          </cell>
        </row>
      </sheetData>
      <sheetData sheetId="16">
        <row r="125">
          <cell r="AH125">
            <v>24.29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Титул"/>
      <sheetName val="Список"/>
      <sheetName val="ПП"/>
      <sheetName val="ПЗ"/>
      <sheetName val="План произв-ва"/>
      <sheetName val="Сегм"/>
      <sheetName val="БДР"/>
      <sheetName val="БДДС"/>
      <sheetName val="Кредиты"/>
      <sheetName val="Депозиты"/>
      <sheetName val="Зпл"/>
      <sheetName val="БВП"/>
      <sheetName val="БОПР"/>
      <sheetName val="БОХР"/>
      <sheetName val="НГ"/>
      <sheetName val="Бюджет прямых НР и НГ"/>
      <sheetName val="План ДДС по накладным"/>
      <sheetName val="АГРЕГ"/>
      <sheetName val="распред ЗПЛ БДДС"/>
      <sheetName val="Контроли"/>
      <sheetName val="ОУ0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СВОД_ГОЗ"/>
      <sheetName val="СВОД_ВТС"/>
      <sheetName val="СВОД_ГП"/>
      <sheetName val="СВОД_Прочее"/>
      <sheetName val="СВОД_Общий"/>
      <sheetName val="Инвестиции (1)"/>
      <sheetName val="Инвестиции (2)"/>
      <sheetName val="Инвестиции (3)"/>
      <sheetName val="Инвестиции (4)"/>
      <sheetName val="Инвестиции (5)"/>
      <sheetName val="Распред БОХР"/>
      <sheetName val="Распред БОПР(1)"/>
      <sheetName val="Распред БОПР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2012"/>
      <sheetName val="расходы-2012"/>
      <sheetName val="рез. деят. в УЭиЦ"/>
      <sheetName val="в мониторинг"/>
      <sheetName val="Доходы -вып.плана"/>
      <sheetName val="Субсидии"/>
      <sheetName val="Акт сверки по субсидиям"/>
      <sheetName val="Данные для субсидии"/>
      <sheetName val="оплаченные счета"/>
      <sheetName val="объёмы"/>
      <sheetName val="Отчет по объемам в Аг."/>
      <sheetName val="распределение январь по бухг."/>
      <sheetName val="распределение"/>
      <sheetName val="прочие расходы"/>
      <sheetName val="план-факт прочие"/>
      <sheetName val="прочие расходы ожид"/>
      <sheetName val="прочие расходы в аг"/>
      <sheetName val="Сводная по мат. всп."/>
      <sheetName val="отчёт"/>
      <sheetName val="цеховые расходы"/>
      <sheetName val="план -факт цеховые "/>
      <sheetName val="цеховые расходы ожид"/>
      <sheetName val="цеховые расходы в аг."/>
      <sheetName val="расшифровка"/>
      <sheetName val="нараст. итогом"/>
      <sheetName val="ЗП и резервы"/>
      <sheetName val="ЗП (12мес.)"/>
      <sheetName val="отчет по цех."/>
      <sheetName val="РФ факт"/>
      <sheetName val="РФ ожид.факт "/>
      <sheetName val="мат всп. за 3 года  в Агенство "/>
      <sheetName val="план"/>
      <sheetName val="22-жкх"/>
      <sheetName val="Амортиз.отч."/>
      <sheetName val="нормативы расхода"/>
      <sheetName val="нормативы расхода в Агентство"/>
      <sheetName val="ж.д тариф"/>
      <sheetName val="сводная по расходам"/>
      <sheetName val="свод расх ожид. всего"/>
      <sheetName val="свод расх ожид. вода"/>
      <sheetName val="свод расх ожид. стоки"/>
      <sheetName val="отчет в ОСК ожид"/>
      <sheetName val="расходы в аг."/>
      <sheetName val="Запрос ПЭО"/>
      <sheetName val="Сводная  ген.д."/>
      <sheetName val="Вода  в Агенство 1 квартал"/>
      <sheetName val="Вода  в Агенство 1 полугодие"/>
      <sheetName val="Вода  в Агенство 9 мес."/>
      <sheetName val="Вода  в Агенство год"/>
      <sheetName val="Неоч. в Агентство 1 квартал "/>
      <sheetName val="Неоч. в Агентство 1 полугодие"/>
      <sheetName val="Неоч. в Агентство 9 мес."/>
      <sheetName val="Неоч. в Агентство год"/>
      <sheetName val="неоч. 1,2,3,4 квартал"/>
      <sheetName val="Стоки  в  Агенство  1квартал"/>
      <sheetName val="Стоки  в  Агенство  1 полугодие"/>
      <sheetName val="Стоки  в  Агенство  9 мес. "/>
      <sheetName val="Стоки  в  Агенство за год"/>
      <sheetName val="Амортизация и КР до 2022"/>
      <sheetName val="Фин. рез. запрос Аг -27.02.2012"/>
      <sheetName val="Данные для ОСК без формул"/>
      <sheetName val="отчет в ОСК "/>
      <sheetName val="отпр. ОСК"/>
      <sheetName val="отчет Калькул. в ОСК"/>
      <sheetName val="отпр.Калькул. в ОСК"/>
      <sheetName val="Ожид.доходы "/>
      <sheetName val="Показатели по премирова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 в."/>
      <sheetName val="Объемы с."/>
      <sheetName val="Доходы "/>
      <sheetName val=" Расходы "/>
      <sheetName val="Прибыль2"/>
      <sheetName val="Прибыль1"/>
      <sheetName val="осн.материалы "/>
      <sheetName val="реагенты"/>
      <sheetName val="вспом.матер. "/>
      <sheetName val="электроэнергия"/>
      <sheetName val="теплоэнергия"/>
      <sheetName val="Зарплата"/>
      <sheetName val="ТПП  "/>
      <sheetName val="РФ  "/>
      <sheetName val="общеэксп."/>
      <sheetName val=" цеховые"/>
      <sheetName val=" прочие"/>
      <sheetName val="Повыш.эфф.в"/>
      <sheetName val="Повыш.эфф.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J435"/>
  <sheetViews>
    <sheetView zoomScale="80" zoomScaleNormal="80" zoomScalePageLayoutView="90" workbookViewId="0">
      <pane xSplit="1" ySplit="7" topLeftCell="BN11" activePane="bottomRight" state="frozen"/>
      <selection pane="topRight" activeCell="B1" sqref="B1"/>
      <selection pane="bottomLeft" activeCell="A8" sqref="A8"/>
      <selection pane="bottomRight" activeCell="CE32" sqref="CE32"/>
    </sheetView>
  </sheetViews>
  <sheetFormatPr defaultRowHeight="12.75" x14ac:dyDescent="0.2"/>
  <cols>
    <col min="1" max="1" width="57" style="2" customWidth="1"/>
    <col min="2" max="13" width="12.7109375" style="2" hidden="1" customWidth="1"/>
    <col min="14" max="14" width="12.140625" style="2" hidden="1" customWidth="1"/>
    <col min="15" max="15" width="11.5703125" style="2" hidden="1" customWidth="1"/>
    <col min="16" max="27" width="12.7109375" style="2" hidden="1" customWidth="1"/>
    <col min="28" max="28" width="11.140625" style="2" hidden="1" customWidth="1"/>
    <col min="29" max="29" width="12" style="2" hidden="1" customWidth="1"/>
    <col min="30" max="33" width="12.7109375" style="2" hidden="1" customWidth="1"/>
    <col min="34" max="34" width="12" style="2" hidden="1" customWidth="1"/>
    <col min="35" max="46" width="12.7109375" style="2" hidden="1" customWidth="1"/>
    <col min="47" max="48" width="10.7109375" style="2" hidden="1" customWidth="1"/>
    <col min="49" max="49" width="12.7109375" style="2" hidden="1" customWidth="1"/>
    <col min="50" max="50" width="13.140625" style="2" hidden="1" customWidth="1"/>
    <col min="51" max="51" width="12.7109375" style="2" hidden="1" customWidth="1"/>
    <col min="52" max="53" width="10.7109375" style="2" hidden="1" customWidth="1"/>
    <col min="54" max="71" width="12.7109375" style="2" hidden="1" customWidth="1"/>
    <col min="72" max="72" width="11.140625" style="2" hidden="1" customWidth="1"/>
    <col min="73" max="73" width="10.7109375" style="2" hidden="1" customWidth="1"/>
    <col min="74" max="77" width="14.28515625" style="2" customWidth="1"/>
    <col min="78" max="80" width="12.7109375" style="2" customWidth="1"/>
    <col min="81" max="16384" width="9.140625" style="2"/>
  </cols>
  <sheetData>
    <row r="1" spans="1:80" ht="23.25" x14ac:dyDescent="0.35">
      <c r="A1" s="1" t="s">
        <v>112</v>
      </c>
      <c r="T1" s="128"/>
    </row>
    <row r="2" spans="1:80" ht="23.25" x14ac:dyDescent="0.35">
      <c r="A2" s="1" t="s">
        <v>113</v>
      </c>
      <c r="T2" s="128"/>
    </row>
    <row r="3" spans="1:80" ht="23.25" x14ac:dyDescent="0.35">
      <c r="T3" s="128"/>
    </row>
    <row r="4" spans="1:80" ht="18.75" customHeight="1" x14ac:dyDescent="0.2">
      <c r="A4" s="129" t="s">
        <v>114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1"/>
      <c r="BY4" s="131"/>
      <c r="BZ4" s="131"/>
      <c r="CA4" s="131"/>
      <c r="CB4" s="132"/>
    </row>
    <row r="5" spans="1:80" ht="19.5" customHeight="1" x14ac:dyDescent="0.2">
      <c r="A5" s="8" t="s">
        <v>3</v>
      </c>
      <c r="B5" s="9" t="s">
        <v>4</v>
      </c>
      <c r="C5" s="10"/>
      <c r="D5" s="10"/>
      <c r="E5" s="9" t="s">
        <v>5</v>
      </c>
      <c r="F5" s="10"/>
      <c r="G5" s="10"/>
      <c r="H5" s="9" t="s">
        <v>6</v>
      </c>
      <c r="I5" s="10"/>
      <c r="J5" s="10"/>
      <c r="K5" s="11" t="s">
        <v>7</v>
      </c>
      <c r="L5" s="12"/>
      <c r="M5" s="12"/>
      <c r="N5" s="13"/>
      <c r="O5" s="14"/>
      <c r="P5" s="9" t="s">
        <v>8</v>
      </c>
      <c r="Q5" s="10"/>
      <c r="R5" s="10"/>
      <c r="S5" s="9" t="s">
        <v>9</v>
      </c>
      <c r="T5" s="10"/>
      <c r="U5" s="10"/>
      <c r="V5" s="9" t="s">
        <v>10</v>
      </c>
      <c r="W5" s="10"/>
      <c r="X5" s="10"/>
      <c r="Y5" s="11" t="s">
        <v>11</v>
      </c>
      <c r="Z5" s="12"/>
      <c r="AA5" s="12"/>
      <c r="AB5" s="13"/>
      <c r="AC5" s="14"/>
      <c r="AD5" s="11" t="s">
        <v>12</v>
      </c>
      <c r="AE5" s="12"/>
      <c r="AF5" s="12"/>
      <c r="AG5" s="13"/>
      <c r="AH5" s="14"/>
      <c r="AI5" s="9" t="s">
        <v>13</v>
      </c>
      <c r="AJ5" s="10"/>
      <c r="AK5" s="10"/>
      <c r="AL5" s="9" t="s">
        <v>14</v>
      </c>
      <c r="AM5" s="10"/>
      <c r="AN5" s="10"/>
      <c r="AO5" s="9" t="s">
        <v>15</v>
      </c>
      <c r="AP5" s="10"/>
      <c r="AQ5" s="10"/>
      <c r="AR5" s="11" t="s">
        <v>16</v>
      </c>
      <c r="AS5" s="12"/>
      <c r="AT5" s="12"/>
      <c r="AU5" s="13"/>
      <c r="AV5" s="14"/>
      <c r="AW5" s="11" t="s">
        <v>17</v>
      </c>
      <c r="AX5" s="12"/>
      <c r="AY5" s="12"/>
      <c r="AZ5" s="13"/>
      <c r="BA5" s="14"/>
      <c r="BB5" s="15" t="s">
        <v>18</v>
      </c>
      <c r="BC5" s="17"/>
      <c r="BD5" s="17"/>
      <c r="BE5" s="17"/>
      <c r="BF5" s="17"/>
      <c r="BG5" s="15" t="s">
        <v>19</v>
      </c>
      <c r="BH5" s="17"/>
      <c r="BI5" s="17"/>
      <c r="BJ5" s="17"/>
      <c r="BK5" s="17"/>
      <c r="BL5" s="15" t="s">
        <v>20</v>
      </c>
      <c r="BM5" s="133"/>
      <c r="BN5" s="133"/>
      <c r="BO5" s="133"/>
      <c r="BP5" s="134"/>
      <c r="BQ5" s="11" t="s">
        <v>115</v>
      </c>
      <c r="BR5" s="12"/>
      <c r="BS5" s="12"/>
      <c r="BT5" s="13"/>
      <c r="BU5" s="14"/>
      <c r="BV5" s="11" t="s">
        <v>22</v>
      </c>
      <c r="BW5" s="12"/>
      <c r="BX5" s="12"/>
      <c r="BY5" s="12"/>
      <c r="BZ5" s="12"/>
      <c r="CA5" s="13"/>
      <c r="CB5" s="14"/>
    </row>
    <row r="6" spans="1:80" ht="19.5" customHeight="1" x14ac:dyDescent="0.2">
      <c r="A6" s="8"/>
      <c r="B6" s="20" t="s">
        <v>23</v>
      </c>
      <c r="C6" s="20" t="s">
        <v>24</v>
      </c>
      <c r="D6" s="20" t="s">
        <v>25</v>
      </c>
      <c r="E6" s="20" t="s">
        <v>23</v>
      </c>
      <c r="F6" s="20" t="s">
        <v>24</v>
      </c>
      <c r="G6" s="20" t="s">
        <v>25</v>
      </c>
      <c r="H6" s="20" t="s">
        <v>23</v>
      </c>
      <c r="I6" s="20" t="s">
        <v>24</v>
      </c>
      <c r="J6" s="20" t="s">
        <v>25</v>
      </c>
      <c r="K6" s="21" t="s">
        <v>23</v>
      </c>
      <c r="L6" s="21" t="s">
        <v>24</v>
      </c>
      <c r="M6" s="21" t="s">
        <v>25</v>
      </c>
      <c r="N6" s="135" t="s">
        <v>26</v>
      </c>
      <c r="O6" s="136"/>
      <c r="P6" s="20" t="s">
        <v>23</v>
      </c>
      <c r="Q6" s="20" t="s">
        <v>24</v>
      </c>
      <c r="R6" s="20" t="s">
        <v>25</v>
      </c>
      <c r="S6" s="20" t="s">
        <v>23</v>
      </c>
      <c r="T6" s="20" t="s">
        <v>24</v>
      </c>
      <c r="U6" s="20" t="s">
        <v>25</v>
      </c>
      <c r="V6" s="20" t="s">
        <v>23</v>
      </c>
      <c r="W6" s="20" t="s">
        <v>24</v>
      </c>
      <c r="X6" s="20" t="s">
        <v>25</v>
      </c>
      <c r="Y6" s="21" t="s">
        <v>23</v>
      </c>
      <c r="Z6" s="21" t="s">
        <v>24</v>
      </c>
      <c r="AA6" s="21" t="s">
        <v>25</v>
      </c>
      <c r="AB6" s="135" t="s">
        <v>26</v>
      </c>
      <c r="AC6" s="136"/>
      <c r="AD6" s="21" t="s">
        <v>23</v>
      </c>
      <c r="AE6" s="21" t="s">
        <v>24</v>
      </c>
      <c r="AF6" s="21" t="s">
        <v>25</v>
      </c>
      <c r="AG6" s="135" t="s">
        <v>26</v>
      </c>
      <c r="AH6" s="136"/>
      <c r="AI6" s="20" t="s">
        <v>23</v>
      </c>
      <c r="AJ6" s="20" t="s">
        <v>24</v>
      </c>
      <c r="AK6" s="20" t="s">
        <v>25</v>
      </c>
      <c r="AL6" s="20" t="s">
        <v>23</v>
      </c>
      <c r="AM6" s="20" t="s">
        <v>24</v>
      </c>
      <c r="AN6" s="20" t="s">
        <v>25</v>
      </c>
      <c r="AO6" s="20" t="s">
        <v>23</v>
      </c>
      <c r="AP6" s="20" t="s">
        <v>24</v>
      </c>
      <c r="AQ6" s="20" t="s">
        <v>25</v>
      </c>
      <c r="AR6" s="21" t="s">
        <v>23</v>
      </c>
      <c r="AS6" s="21" t="s">
        <v>24</v>
      </c>
      <c r="AT6" s="21" t="s">
        <v>25</v>
      </c>
      <c r="AU6" s="135" t="s">
        <v>26</v>
      </c>
      <c r="AV6" s="136"/>
      <c r="AW6" s="21" t="s">
        <v>23</v>
      </c>
      <c r="AX6" s="21" t="s">
        <v>24</v>
      </c>
      <c r="AY6" s="21" t="s">
        <v>25</v>
      </c>
      <c r="AZ6" s="135" t="s">
        <v>26</v>
      </c>
      <c r="BA6" s="136"/>
      <c r="BB6" s="20" t="s">
        <v>116</v>
      </c>
      <c r="BC6" s="15" t="s">
        <v>24</v>
      </c>
      <c r="BD6" s="16"/>
      <c r="BE6" s="137"/>
      <c r="BF6" s="20" t="s">
        <v>28</v>
      </c>
      <c r="BG6" s="20" t="s">
        <v>116</v>
      </c>
      <c r="BH6" s="15" t="s">
        <v>24</v>
      </c>
      <c r="BI6" s="16"/>
      <c r="BJ6" s="137"/>
      <c r="BK6" s="20" t="s">
        <v>28</v>
      </c>
      <c r="BL6" s="20" t="s">
        <v>116</v>
      </c>
      <c r="BM6" s="15" t="s">
        <v>24</v>
      </c>
      <c r="BN6" s="133"/>
      <c r="BO6" s="134"/>
      <c r="BP6" s="20" t="s">
        <v>28</v>
      </c>
      <c r="BQ6" s="21" t="s">
        <v>23</v>
      </c>
      <c r="BR6" s="21" t="s">
        <v>24</v>
      </c>
      <c r="BS6" s="21" t="s">
        <v>25</v>
      </c>
      <c r="BT6" s="22" t="s">
        <v>26</v>
      </c>
      <c r="BU6" s="22"/>
      <c r="BV6" s="21" t="s">
        <v>116</v>
      </c>
      <c r="BW6" s="11" t="s">
        <v>24</v>
      </c>
      <c r="BX6" s="78"/>
      <c r="BY6" s="79"/>
      <c r="BZ6" s="21" t="s">
        <v>28</v>
      </c>
      <c r="CA6" s="22" t="s">
        <v>26</v>
      </c>
      <c r="CB6" s="22"/>
    </row>
    <row r="7" spans="1:80" ht="24.75" customHeight="1" x14ac:dyDescent="0.2">
      <c r="A7" s="8"/>
      <c r="B7" s="138"/>
      <c r="C7" s="138"/>
      <c r="D7" s="138"/>
      <c r="E7" s="138"/>
      <c r="F7" s="138"/>
      <c r="G7" s="138"/>
      <c r="H7" s="138"/>
      <c r="I7" s="138"/>
      <c r="J7" s="138"/>
      <c r="K7" s="63"/>
      <c r="L7" s="63"/>
      <c r="M7" s="63"/>
      <c r="N7" s="30" t="s">
        <v>30</v>
      </c>
      <c r="O7" s="30" t="s">
        <v>31</v>
      </c>
      <c r="P7" s="138"/>
      <c r="Q7" s="138"/>
      <c r="R7" s="138"/>
      <c r="S7" s="138"/>
      <c r="T7" s="138"/>
      <c r="U7" s="138"/>
      <c r="V7" s="138"/>
      <c r="W7" s="138"/>
      <c r="X7" s="138"/>
      <c r="Y7" s="63"/>
      <c r="Z7" s="63"/>
      <c r="AA7" s="63"/>
      <c r="AB7" s="30" t="s">
        <v>30</v>
      </c>
      <c r="AC7" s="30" t="s">
        <v>31</v>
      </c>
      <c r="AD7" s="63"/>
      <c r="AE7" s="63"/>
      <c r="AF7" s="63"/>
      <c r="AG7" s="30" t="s">
        <v>30</v>
      </c>
      <c r="AH7" s="30" t="s">
        <v>31</v>
      </c>
      <c r="AI7" s="138"/>
      <c r="AJ7" s="138"/>
      <c r="AK7" s="138"/>
      <c r="AL7" s="138"/>
      <c r="AM7" s="138"/>
      <c r="AN7" s="138"/>
      <c r="AO7" s="138"/>
      <c r="AP7" s="138"/>
      <c r="AQ7" s="138"/>
      <c r="AR7" s="63"/>
      <c r="AS7" s="63"/>
      <c r="AT7" s="63"/>
      <c r="AU7" s="30" t="s">
        <v>30</v>
      </c>
      <c r="AV7" s="30" t="s">
        <v>31</v>
      </c>
      <c r="AW7" s="63"/>
      <c r="AX7" s="63"/>
      <c r="AY7" s="63"/>
      <c r="AZ7" s="30" t="s">
        <v>30</v>
      </c>
      <c r="BA7" s="30" t="s">
        <v>31</v>
      </c>
      <c r="BB7" s="29"/>
      <c r="BC7" s="34" t="s">
        <v>32</v>
      </c>
      <c r="BD7" s="35" t="s">
        <v>117</v>
      </c>
      <c r="BE7" s="35" t="s">
        <v>118</v>
      </c>
      <c r="BF7" s="29"/>
      <c r="BG7" s="29"/>
      <c r="BH7" s="34" t="s">
        <v>32</v>
      </c>
      <c r="BI7" s="35" t="s">
        <v>117</v>
      </c>
      <c r="BJ7" s="35" t="s">
        <v>118</v>
      </c>
      <c r="BK7" s="29"/>
      <c r="BL7" s="139"/>
      <c r="BM7" s="34" t="s">
        <v>32</v>
      </c>
      <c r="BN7" s="35" t="s">
        <v>117</v>
      </c>
      <c r="BO7" s="35" t="s">
        <v>118</v>
      </c>
      <c r="BP7" s="140"/>
      <c r="BQ7" s="29"/>
      <c r="BR7" s="29"/>
      <c r="BS7" s="29"/>
      <c r="BT7" s="30" t="s">
        <v>30</v>
      </c>
      <c r="BU7" s="30" t="s">
        <v>31</v>
      </c>
      <c r="BV7" s="29"/>
      <c r="BW7" s="37" t="s">
        <v>32</v>
      </c>
      <c r="BX7" s="38" t="s">
        <v>117</v>
      </c>
      <c r="BY7" s="38" t="s">
        <v>118</v>
      </c>
      <c r="BZ7" s="29"/>
      <c r="CA7" s="30" t="s">
        <v>30</v>
      </c>
      <c r="CB7" s="30" t="s">
        <v>31</v>
      </c>
    </row>
    <row r="8" spans="1:80" ht="18.75" customHeight="1" x14ac:dyDescent="0.3">
      <c r="A8" s="141" t="s">
        <v>119</v>
      </c>
      <c r="B8" s="142">
        <f>SUM('[1]Произв. прогр. Стоки (СВОД)'!E12)</f>
        <v>347.17812500000002</v>
      </c>
      <c r="C8" s="143">
        <f>SUM('[1]ПОЛНАЯ СЕБЕСТОИМОСТЬ СТОКИ 2018'!C8)</f>
        <v>307.29000000000002</v>
      </c>
      <c r="D8" s="144">
        <v>274.05</v>
      </c>
      <c r="E8" s="142">
        <f>SUM('[1]Произв. прогр. Стоки (СВОД)'!F12)</f>
        <v>345.15937500000001</v>
      </c>
      <c r="F8" s="145">
        <f>SUM('[1]ПОЛНАЯ СЕБЕСТОИМОСТЬ СТОКИ 2018'!D8)</f>
        <v>251.1</v>
      </c>
      <c r="G8" s="146">
        <v>241.64</v>
      </c>
      <c r="H8" s="142">
        <f>SUM('[1]Произв. прогр. Стоки (СВОД)'!G12)</f>
        <v>345.15937500000001</v>
      </c>
      <c r="I8" s="145">
        <f>SUM('[1]ПОЛНАЯ СЕБЕСТОИМОСТЬ СТОКИ 2018'!E8)</f>
        <v>279.60000000000002</v>
      </c>
      <c r="J8" s="146">
        <v>365.25</v>
      </c>
      <c r="K8" s="102">
        <f t="shared" ref="K8:M12" si="0">SUM(B8+E8+H8)</f>
        <v>1037.496875</v>
      </c>
      <c r="L8" s="147">
        <f t="shared" si="0"/>
        <v>837.99</v>
      </c>
      <c r="M8" s="147">
        <f t="shared" si="0"/>
        <v>880.94</v>
      </c>
      <c r="N8" s="102">
        <f>SUM(L8-K8)</f>
        <v>-199.50687500000004</v>
      </c>
      <c r="O8" s="102">
        <f>SUM(N8/K8*100)</f>
        <v>-19.229636233844079</v>
      </c>
      <c r="P8" s="142">
        <f>SUM('[1]Произв. прогр. Стоки (СВОД)'!I12)</f>
        <v>343.14062499999989</v>
      </c>
      <c r="Q8" s="145">
        <f>SUM('[1]ПОЛНАЯ СЕБЕСТОИМОСТЬ СТОКИ 2018'!H8)</f>
        <v>651.75099999999998</v>
      </c>
      <c r="R8" s="146">
        <v>511.28</v>
      </c>
      <c r="S8" s="142">
        <f>SUM('[1]Произв. прогр. Стоки (СВОД)'!J12)</f>
        <v>324.97187499999995</v>
      </c>
      <c r="T8" s="145">
        <f>SUM('[1]ПОЛНАЯ СЕБЕСТОИМОСТЬ СТОКИ 2018'!I8)</f>
        <v>517.57399999999996</v>
      </c>
      <c r="U8" s="146">
        <v>386.87</v>
      </c>
      <c r="V8" s="142">
        <f>SUM('[1]Произв. прогр. Стоки (СВОД)'!K12)</f>
        <v>324.97187499999995</v>
      </c>
      <c r="W8" s="145">
        <f>SUM('[1]ПОЛНАЯ СЕБЕСТОИМОСТЬ СТОКИ 2018'!J8)</f>
        <v>491.72199999999998</v>
      </c>
      <c r="X8" s="146">
        <v>422.29</v>
      </c>
      <c r="Y8" s="102">
        <f t="shared" ref="Y8:AA12" si="1">SUM(P8+S8+V8)</f>
        <v>993.0843749999998</v>
      </c>
      <c r="Z8" s="147">
        <f>SUM(Q8+T8+W8)</f>
        <v>1661.0469999999998</v>
      </c>
      <c r="AA8" s="147">
        <f t="shared" si="1"/>
        <v>1320.44</v>
      </c>
      <c r="AB8" s="102">
        <f>SUM(Z8-Y8)</f>
        <v>667.962625</v>
      </c>
      <c r="AC8" s="102">
        <f>SUM(AB8/Y8*100)</f>
        <v>67.261417238590639</v>
      </c>
      <c r="AD8" s="148">
        <f t="shared" ref="AD8:AF12" si="2">SUM(K8+Y8)</f>
        <v>2030.5812499999997</v>
      </c>
      <c r="AE8" s="148">
        <f t="shared" si="2"/>
        <v>2499.0369999999998</v>
      </c>
      <c r="AF8" s="148">
        <f t="shared" si="2"/>
        <v>2201.38</v>
      </c>
      <c r="AG8" s="102">
        <f>SUM(AE8-AD8)</f>
        <v>468.45575000000008</v>
      </c>
      <c r="AH8" s="102">
        <f>SUM(AG8/AD8*100)</f>
        <v>23.07003228755314</v>
      </c>
      <c r="AI8" s="142">
        <f>SUM('[1]Произв. прогр. Стоки (СВОД)'!N12)</f>
        <v>324.97187499999995</v>
      </c>
      <c r="AJ8" s="145">
        <f>SUM('[1]ПОЛНАЯ СЕБЕСТОИМОСТЬ СТОКИ 2018'!P8)</f>
        <v>470.5</v>
      </c>
      <c r="AK8" s="146">
        <v>436.89</v>
      </c>
      <c r="AL8" s="142">
        <f>SUM('[1]Произв. прогр. Стоки (СВОД)'!O12)</f>
        <v>324.97187499999995</v>
      </c>
      <c r="AM8" s="145">
        <f>SUM('[1]ПОЛНАЯ СЕБЕСТОИМОСТЬ СТОКИ 2018'!Q8)</f>
        <v>412.12</v>
      </c>
      <c r="AN8" s="146">
        <v>319.39</v>
      </c>
      <c r="AO8" s="142">
        <f>SUM('[1]Произв. прогр. Стоки (СВОД)'!P12)</f>
        <v>343.14062499999989</v>
      </c>
      <c r="AP8" s="145">
        <f>SUM('[1]ПОЛНАЯ СЕБЕСТОИМОСТЬ СТОКИ 2018'!R8)</f>
        <v>461.36</v>
      </c>
      <c r="AQ8" s="146">
        <v>342.74</v>
      </c>
      <c r="AR8" s="102">
        <f t="shared" ref="AR8:AT12" si="3">SUM(AI8+AL8+AO8)</f>
        <v>993.0843749999998</v>
      </c>
      <c r="AS8" s="147">
        <f t="shared" si="3"/>
        <v>1343.98</v>
      </c>
      <c r="AT8" s="147">
        <f t="shared" si="3"/>
        <v>1099.02</v>
      </c>
      <c r="AU8" s="102">
        <f>SUM(AS8-AR8)</f>
        <v>350.89562500000022</v>
      </c>
      <c r="AV8" s="102">
        <f>SUM(AU8/AR8*100)</f>
        <v>35.333918631032766</v>
      </c>
      <c r="AW8" s="148">
        <f t="shared" ref="AW8:AY12" si="4">SUM(AD8+AR8)</f>
        <v>3023.6656249999996</v>
      </c>
      <c r="AX8" s="148">
        <f t="shared" si="4"/>
        <v>3843.0169999999998</v>
      </c>
      <c r="AY8" s="148">
        <f t="shared" si="4"/>
        <v>3300.4</v>
      </c>
      <c r="AZ8" s="102">
        <f>SUM(AX8-AW8)</f>
        <v>819.35137500000019</v>
      </c>
      <c r="BA8" s="102">
        <f>SUM(AZ8/AW8*100)</f>
        <v>27.097949198665123</v>
      </c>
      <c r="BB8" s="142">
        <f>SUM('[1]Произв. прогр. Стоки (СВОД)'!S12)</f>
        <v>345.15937500000001</v>
      </c>
      <c r="BC8" s="145">
        <f>SUM('[1]ПОЛНАЯ СЕБЕСТОИМОСТЬ СТОКИ 2018'!X8)</f>
        <v>568.14</v>
      </c>
      <c r="BD8" s="145">
        <f>SUM('[1]ПОЛНАЯ СЕБЕСТОИМОСТЬ СТОКИ 2018'!Y8)</f>
        <v>567.6</v>
      </c>
      <c r="BE8" s="145">
        <f>SUM('[1]ПОЛНАЯ СЕБЕСТОИМОСТЬ СТОКИ 2018'!Z8)</f>
        <v>0.54</v>
      </c>
      <c r="BF8" s="146">
        <v>351.15</v>
      </c>
      <c r="BG8" s="142">
        <f>SUM('[1]Произв. прогр. Стоки (СВОД)'!T12)</f>
        <v>345.15937500000001</v>
      </c>
      <c r="BH8" s="142">
        <f>SUM('[1]ПОЛНАЯ СЕБЕСТОИМОСТЬ СТОКИ 2018'!AA8)</f>
        <v>489.32</v>
      </c>
      <c r="BI8" s="142">
        <f>SUM('[1]ПОЛНАЯ СЕБЕСТОИМОСТЬ СТОКИ 2018'!AB8)</f>
        <v>488.76</v>
      </c>
      <c r="BJ8" s="142">
        <f>SUM('[1]ПОЛНАЯ СЕБЕСТОИМОСТЬ СТОКИ 2018'!AC8)</f>
        <v>0.56000000000000005</v>
      </c>
      <c r="BK8" s="149">
        <v>375.59399999999999</v>
      </c>
      <c r="BL8" s="142">
        <f>SUM('[1]Произв. прогр. Стоки (СВОД)'!U12)</f>
        <v>347.17812500000002</v>
      </c>
      <c r="BM8" s="145">
        <f>SUM('[1]ПОЛНАЯ СЕБЕСТОИМОСТЬ СТОКИ 2018'!AD8)</f>
        <v>447.82</v>
      </c>
      <c r="BN8" s="142">
        <f>SUM('[1]ПОЛНАЯ СЕБЕСТОИМОСТЬ СТОКИ 2018'!AE8)</f>
        <v>443.92</v>
      </c>
      <c r="BO8" s="142">
        <f>SUM('[1]ПОЛНАЯ СЕБЕСТОИМОСТЬ СТОКИ 2018'!AF8)</f>
        <v>3.9</v>
      </c>
      <c r="BP8" s="146">
        <v>332.34</v>
      </c>
      <c r="BQ8" s="102">
        <f t="shared" ref="BQ8:BR12" si="5">SUM(BB8+BG8+BL8)</f>
        <v>1037.496875</v>
      </c>
      <c r="BR8" s="102">
        <f t="shared" si="5"/>
        <v>1505.28</v>
      </c>
      <c r="BS8" s="102">
        <f>SUM(BF8+BK8+BP8)</f>
        <v>1059.0839999999998</v>
      </c>
      <c r="BT8" s="102">
        <f>SUM(BR8-BQ8)</f>
        <v>467.78312499999993</v>
      </c>
      <c r="BU8" s="102">
        <f>SUM(BT8/BQ8*100)</f>
        <v>45.087665926704588</v>
      </c>
      <c r="BV8" s="150">
        <f t="shared" ref="BV8:BW12" si="6">SUM(AW8+BQ8)</f>
        <v>4061.1624999999995</v>
      </c>
      <c r="BW8" s="150">
        <f t="shared" si="6"/>
        <v>5348.2969999999996</v>
      </c>
      <c r="BX8" s="150">
        <f>SUM(BW8-BY8)</f>
        <v>5330.049</v>
      </c>
      <c r="BY8" s="150">
        <f>SUM(BY11)</f>
        <v>18.248000000000001</v>
      </c>
      <c r="BZ8" s="150">
        <f>SUM(AY8+BS8)</f>
        <v>4359.4840000000004</v>
      </c>
      <c r="CA8" s="102">
        <f>SUM(BW8-BV8)</f>
        <v>1287.1345000000001</v>
      </c>
      <c r="CB8" s="102">
        <f>SUM(CA8/BV8*100)</f>
        <v>31.693745325384054</v>
      </c>
    </row>
    <row r="9" spans="1:80" ht="18.75" customHeight="1" x14ac:dyDescent="0.3">
      <c r="A9" s="39" t="s">
        <v>120</v>
      </c>
      <c r="B9" s="142">
        <f>SUM('[1]Произв. прогр. Стоки (СВОД)'!E13)</f>
        <v>277.74250000000001</v>
      </c>
      <c r="C9" s="143">
        <f>SUM('[1]ПОЛНАЯ СЕБЕСТОИМОСТЬ СТОКИ 2018'!C9)</f>
        <v>270.68799999999999</v>
      </c>
      <c r="D9" s="104">
        <f>SUM(D10:D12)</f>
        <v>257.02000000000004</v>
      </c>
      <c r="E9" s="142">
        <f>SUM('[1]Произв. прогр. Стоки (СВОД)'!F13)</f>
        <v>276.1275</v>
      </c>
      <c r="F9" s="145">
        <f>SUM('[1]ПОЛНАЯ СЕБЕСТОИМОСТЬ СТОКИ 2018'!D9)</f>
        <v>264.64999999999998</v>
      </c>
      <c r="G9" s="104">
        <f>SUM(G10:G12)</f>
        <v>271.67999999999995</v>
      </c>
      <c r="H9" s="142">
        <f>SUM('[1]Произв. прогр. Стоки (СВОД)'!G13)</f>
        <v>276.1275</v>
      </c>
      <c r="I9" s="145">
        <f>SUM('[1]ПОЛНАЯ СЕБЕСТОИМОСТЬ СТОКИ 2018'!E9)</f>
        <v>261.37</v>
      </c>
      <c r="J9" s="104">
        <f>SUM(J10:J12)</f>
        <v>261.83000000000004</v>
      </c>
      <c r="K9" s="105">
        <f t="shared" si="0"/>
        <v>829.99749999999995</v>
      </c>
      <c r="L9" s="105">
        <f t="shared" si="0"/>
        <v>796.70799999999997</v>
      </c>
      <c r="M9" s="105">
        <f t="shared" si="0"/>
        <v>790.53000000000009</v>
      </c>
      <c r="N9" s="102">
        <f t="shared" ref="N9:N12" si="7">SUM(L9-K9)</f>
        <v>-33.289499999999975</v>
      </c>
      <c r="O9" s="102">
        <f t="shared" ref="O9:O12" si="8">SUM(N9/K9*100)</f>
        <v>-4.010795213238592</v>
      </c>
      <c r="P9" s="142">
        <f>SUM('[1]Произв. прогр. Стоки (СВОД)'!I13)</f>
        <v>274.51249999999993</v>
      </c>
      <c r="Q9" s="145">
        <f>SUM('[1]ПОЛНАЯ СЕБЕСТОИМОСТЬ СТОКИ 2018'!H9)</f>
        <v>274.02999999999997</v>
      </c>
      <c r="R9" s="104">
        <f>SUM(R10:R12)</f>
        <v>285.02999999999997</v>
      </c>
      <c r="S9" s="142">
        <f>SUM('[1]Произв. прогр. Стоки (СВОД)'!J13)</f>
        <v>259.97749999999996</v>
      </c>
      <c r="T9" s="145">
        <f>SUM('[1]ПОЛНАЯ СЕБЕСТОИМОСТЬ СТОКИ 2018'!I9)</f>
        <v>261.78999999999996</v>
      </c>
      <c r="U9" s="104">
        <f>SUM(U10:U12)</f>
        <v>266.5</v>
      </c>
      <c r="V9" s="142">
        <f>SUM('[1]Произв. прогр. Стоки (СВОД)'!K13)</f>
        <v>259.97749999999996</v>
      </c>
      <c r="W9" s="145">
        <f>SUM('[1]ПОЛНАЯ СЕБЕСТОИМОСТЬ СТОКИ 2018'!J9)</f>
        <v>281.02999999999997</v>
      </c>
      <c r="X9" s="104">
        <f>SUM(X10:X12)</f>
        <v>259.78999999999996</v>
      </c>
      <c r="Y9" s="105">
        <f t="shared" si="1"/>
        <v>794.46749999999986</v>
      </c>
      <c r="Z9" s="105">
        <f t="shared" si="1"/>
        <v>816.84999999999991</v>
      </c>
      <c r="AA9" s="105">
        <f t="shared" si="1"/>
        <v>811.31999999999994</v>
      </c>
      <c r="AB9" s="102">
        <f t="shared" ref="AB9:AB12" si="9">SUM(Z9-Y9)</f>
        <v>22.38250000000005</v>
      </c>
      <c r="AC9" s="102">
        <f t="shared" ref="AC9:AC12" si="10">SUM(AB9/Y9*100)</f>
        <v>2.8172958616935309</v>
      </c>
      <c r="AD9" s="105">
        <f t="shared" si="2"/>
        <v>1624.4649999999997</v>
      </c>
      <c r="AE9" s="105">
        <f t="shared" si="2"/>
        <v>1613.558</v>
      </c>
      <c r="AF9" s="105">
        <f t="shared" si="2"/>
        <v>1601.85</v>
      </c>
      <c r="AG9" s="102">
        <f t="shared" ref="AG9:AG12" si="11">SUM(AE9-AD9)</f>
        <v>-10.906999999999698</v>
      </c>
      <c r="AH9" s="102">
        <f t="shared" ref="AH9:AH12" si="12">SUM(AG9/AD9*100)</f>
        <v>-0.67142105246956385</v>
      </c>
      <c r="AI9" s="142">
        <f>SUM('[1]Произв. прогр. Стоки (СВОД)'!N13)</f>
        <v>259.97749999999996</v>
      </c>
      <c r="AJ9" s="145">
        <f>SUM('[1]ПОЛНАЯ СЕБЕСТОИМОСТЬ СТОКИ 2018'!P9)</f>
        <v>241.94</v>
      </c>
      <c r="AK9" s="104">
        <f>SUM(AK10:AK12)</f>
        <v>232.16</v>
      </c>
      <c r="AL9" s="142">
        <f>SUM('[1]Произв. прогр. Стоки (СВОД)'!O13)</f>
        <v>259.97749999999996</v>
      </c>
      <c r="AM9" s="145">
        <f>SUM('[1]ПОЛНАЯ СЕБЕСТОИМОСТЬ СТОКИ 2018'!Q9)</f>
        <v>258.52</v>
      </c>
      <c r="AN9" s="104">
        <f>SUM(AN10:AN12)</f>
        <v>244.42</v>
      </c>
      <c r="AO9" s="142">
        <f>SUM('[1]Произв. прогр. Стоки (СВОД)'!P13)</f>
        <v>274.51249999999993</v>
      </c>
      <c r="AP9" s="145">
        <f>SUM('[1]ПОЛНАЯ СЕБЕСТОИМОСТЬ СТОКИ 2018'!R9)</f>
        <v>257.13</v>
      </c>
      <c r="AQ9" s="104">
        <f>SUM(AQ10:AQ12)</f>
        <v>260.64999999999998</v>
      </c>
      <c r="AR9" s="105">
        <f t="shared" si="3"/>
        <v>794.46749999999986</v>
      </c>
      <c r="AS9" s="105">
        <f t="shared" si="3"/>
        <v>757.58999999999992</v>
      </c>
      <c r="AT9" s="105">
        <f t="shared" si="3"/>
        <v>737.23</v>
      </c>
      <c r="AU9" s="102">
        <f t="shared" ref="AU9:AU12" si="13">SUM(AS9-AR9)</f>
        <v>-36.877499999999941</v>
      </c>
      <c r="AV9" s="102">
        <f t="shared" ref="AV9:AV12" si="14">SUM(AU9/AR9*100)</f>
        <v>-4.6417883676802321</v>
      </c>
      <c r="AW9" s="105">
        <f t="shared" si="4"/>
        <v>2418.9324999999994</v>
      </c>
      <c r="AX9" s="105">
        <f t="shared" si="4"/>
        <v>2371.1480000000001</v>
      </c>
      <c r="AY9" s="105">
        <f t="shared" si="4"/>
        <v>2339.08</v>
      </c>
      <c r="AZ9" s="102">
        <f t="shared" ref="AZ9:AZ12" si="15">SUM(AX9-AW9)</f>
        <v>-47.784499999999298</v>
      </c>
      <c r="BA9" s="102">
        <f t="shared" ref="BA9:BA12" si="16">SUM(AZ9/AW9*100)</f>
        <v>-1.9754375122083525</v>
      </c>
      <c r="BB9" s="142">
        <f>SUM('[1]Произв. прогр. Стоки (СВОД)'!S13)</f>
        <v>276.1275</v>
      </c>
      <c r="BC9" s="145">
        <f>SUM('[1]ПОЛНАЯ СЕБЕСТОИМОСТЬ СТОКИ 2018'!X9)</f>
        <v>260.77999999999997</v>
      </c>
      <c r="BD9" s="145">
        <f>SUM('[1]ПОЛНАЯ СЕБЕСТОИМОСТЬ СТОКИ 2018'!Y9)</f>
        <v>260.24</v>
      </c>
      <c r="BE9" s="145">
        <f>SUM('[1]ПОЛНАЯ СЕБЕСТОИМОСТЬ СТОКИ 2018'!Z9)</f>
        <v>0.54</v>
      </c>
      <c r="BF9" s="104">
        <f>SUM(BF10:BF12)</f>
        <v>302.05</v>
      </c>
      <c r="BG9" s="142">
        <f>SUM('[1]Произв. прогр. Стоки (СВОД)'!T13)</f>
        <v>276.1275</v>
      </c>
      <c r="BH9" s="142">
        <f>SUM('[1]ПОЛНАЯ СЕБЕСТОИМОСТЬ СТОКИ 2018'!AA9)</f>
        <v>261.19</v>
      </c>
      <c r="BI9" s="142">
        <f>SUM('[1]ПОЛНАЯ СЕБЕСТОИМОСТЬ СТОКИ 2018'!AB9)</f>
        <v>260.63</v>
      </c>
      <c r="BJ9" s="142">
        <f>SUM('[1]ПОЛНАЯ СЕБЕСТОИМОСТЬ СТОКИ 2018'!AC9)</f>
        <v>0.56000000000000005</v>
      </c>
      <c r="BK9" s="104">
        <f>SUM(BK10:BK12)</f>
        <v>289.8</v>
      </c>
      <c r="BL9" s="142">
        <f>SUM('[1]Произв. прогр. Стоки (СВОД)'!U13)</f>
        <v>277.74250000000001</v>
      </c>
      <c r="BM9" s="145">
        <f>SUM('[1]ПОЛНАЯ СЕБЕСТОИМОСТЬ СТОКИ 2018'!AD9)</f>
        <v>257.25</v>
      </c>
      <c r="BN9" s="145">
        <f>SUM('[1]ПОЛНАЯ СЕБЕСТОИМОСТЬ СТОКИ 2018'!AE9)</f>
        <v>253.35</v>
      </c>
      <c r="BO9" s="145">
        <f>SUM('[1]ПОЛНАЯ СЕБЕСТОИМОСТЬ СТОКИ 2018'!AF9)</f>
        <v>3.9</v>
      </c>
      <c r="BP9" s="104">
        <f>SUM(BP10:BP12)</f>
        <v>266.39</v>
      </c>
      <c r="BQ9" s="105">
        <f t="shared" si="5"/>
        <v>829.99749999999995</v>
      </c>
      <c r="BR9" s="105">
        <f t="shared" si="5"/>
        <v>779.22</v>
      </c>
      <c r="BS9" s="105">
        <f>SUM(BF9+BK9+BP9)</f>
        <v>858.24</v>
      </c>
      <c r="BT9" s="102">
        <f t="shared" ref="BT9:BT12" si="17">SUM(BR9-BQ9)</f>
        <v>-50.777499999999918</v>
      </c>
      <c r="BU9" s="102">
        <f t="shared" ref="BU9:BU12" si="18">SUM(BT9/BQ9*100)</f>
        <v>-6.1177895114141814</v>
      </c>
      <c r="BV9" s="105">
        <f t="shared" si="6"/>
        <v>3248.9299999999994</v>
      </c>
      <c r="BW9" s="105">
        <f t="shared" si="6"/>
        <v>3150.3680000000004</v>
      </c>
      <c r="BX9" s="105">
        <f>SUM(BX10:BX12)</f>
        <v>3132.12</v>
      </c>
      <c r="BY9" s="105">
        <f>SUM(BY11)</f>
        <v>18.248000000000001</v>
      </c>
      <c r="BZ9" s="105">
        <f>SUM(AY9+BS9)</f>
        <v>3197.3199999999997</v>
      </c>
      <c r="CA9" s="102">
        <f>SUM(BW9-BV9)</f>
        <v>-98.561999999998989</v>
      </c>
      <c r="CB9" s="102">
        <f>SUM(CA9/BV9*100)</f>
        <v>-3.0336757024620109</v>
      </c>
    </row>
    <row r="10" spans="1:80" ht="18.75" customHeight="1" x14ac:dyDescent="0.3">
      <c r="A10" s="45" t="s">
        <v>59</v>
      </c>
      <c r="B10" s="151">
        <f>SUM('[1]Произв. прогр. Стоки (СВОД)'!E14)</f>
        <v>194.94000000000003</v>
      </c>
      <c r="C10" s="152">
        <f>SUM('[1]ПОЛНАЯ СЕБЕСТОИМОСТЬ СТОКИ 2018'!C10)</f>
        <v>209.85</v>
      </c>
      <c r="D10" s="153">
        <v>194.83</v>
      </c>
      <c r="E10" s="151">
        <f>SUM('[1]Произв. прогр. Стоки (СВОД)'!F14)</f>
        <v>193.8</v>
      </c>
      <c r="F10" s="154">
        <f>SUM('[1]ПОЛНАЯ СЕБЕСТОИМОСТЬ СТОКИ 2018'!D10)</f>
        <v>199.96</v>
      </c>
      <c r="G10" s="83">
        <v>199.7</v>
      </c>
      <c r="H10" s="151">
        <f>SUM('[1]Произв. прогр. Стоки (СВОД)'!G14)</f>
        <v>193.8</v>
      </c>
      <c r="I10" s="154">
        <f>SUM('[1]ПОЛНАЯ СЕБЕСТОИМОСТЬ СТОКИ 2018'!E10)</f>
        <v>197.46</v>
      </c>
      <c r="J10" s="83">
        <v>197.02</v>
      </c>
      <c r="K10" s="155">
        <f t="shared" si="0"/>
        <v>582.54</v>
      </c>
      <c r="L10" s="155">
        <f t="shared" si="0"/>
        <v>607.27</v>
      </c>
      <c r="M10" s="155">
        <f t="shared" si="0"/>
        <v>591.54999999999995</v>
      </c>
      <c r="N10" s="89">
        <f t="shared" si="7"/>
        <v>24.730000000000018</v>
      </c>
      <c r="O10" s="89">
        <f t="shared" si="8"/>
        <v>4.2452020462114222</v>
      </c>
      <c r="P10" s="151">
        <f>SUM('[1]Произв. прогр. Стоки (СВОД)'!I14)</f>
        <v>192.65999999999997</v>
      </c>
      <c r="Q10" s="154">
        <f>SUM('[1]ПОЛНАЯ СЕБЕСТОИМОСТЬ СТОКИ 2018'!H10)</f>
        <v>206.13</v>
      </c>
      <c r="R10" s="83">
        <v>219.04</v>
      </c>
      <c r="S10" s="151">
        <f>SUM('[1]Произв. прогр. Стоки (СВОД)'!J14)</f>
        <v>182.4</v>
      </c>
      <c r="T10" s="154">
        <f>SUM('[1]ПОЛНАЯ СЕБЕСТОИМОСТЬ СТОКИ 2018'!I10)</f>
        <v>199.51</v>
      </c>
      <c r="U10" s="83">
        <v>201.74</v>
      </c>
      <c r="V10" s="151">
        <f>SUM('[1]Произв. прогр. Стоки (СВОД)'!K14)</f>
        <v>182.4</v>
      </c>
      <c r="W10" s="154">
        <f>SUM('[1]ПОЛНАЯ СЕБЕСТОИМОСТЬ СТОКИ 2018'!J10)</f>
        <v>213.38</v>
      </c>
      <c r="X10" s="83">
        <v>191.13</v>
      </c>
      <c r="Y10" s="155">
        <f t="shared" si="1"/>
        <v>557.45999999999992</v>
      </c>
      <c r="Z10" s="155">
        <f t="shared" si="1"/>
        <v>619.02</v>
      </c>
      <c r="AA10" s="155">
        <f t="shared" si="1"/>
        <v>611.91</v>
      </c>
      <c r="AB10" s="89">
        <f t="shared" si="9"/>
        <v>61.560000000000059</v>
      </c>
      <c r="AC10" s="89">
        <f t="shared" si="10"/>
        <v>11.042944785276086</v>
      </c>
      <c r="AD10" s="155">
        <f t="shared" si="2"/>
        <v>1140</v>
      </c>
      <c r="AE10" s="155">
        <f t="shared" si="2"/>
        <v>1226.29</v>
      </c>
      <c r="AF10" s="155">
        <f t="shared" si="2"/>
        <v>1203.46</v>
      </c>
      <c r="AG10" s="89">
        <f t="shared" si="11"/>
        <v>86.289999999999964</v>
      </c>
      <c r="AH10" s="89">
        <f t="shared" si="12"/>
        <v>7.569298245614033</v>
      </c>
      <c r="AI10" s="151">
        <f>SUM('[1]Произв. прогр. Стоки (СВОД)'!N14)</f>
        <v>182.4</v>
      </c>
      <c r="AJ10" s="154">
        <f>SUM('[1]ПОЛНАЯ СЕБЕСТОИМОСТЬ СТОКИ 2018'!P10)</f>
        <v>185.22</v>
      </c>
      <c r="AK10" s="83">
        <v>176.35</v>
      </c>
      <c r="AL10" s="151">
        <f>SUM('[1]Произв. прогр. Стоки (СВОД)'!O14)</f>
        <v>182.4</v>
      </c>
      <c r="AM10" s="154">
        <f>SUM('[1]ПОЛНАЯ СЕБЕСТОИМОСТЬ СТОКИ 2018'!Q10)</f>
        <v>203.57</v>
      </c>
      <c r="AN10" s="83">
        <v>187.29</v>
      </c>
      <c r="AO10" s="151">
        <f>SUM('[1]Произв. прогр. Стоки (СВОД)'!P14)</f>
        <v>192.65999999999997</v>
      </c>
      <c r="AP10" s="154">
        <f>SUM('[1]ПОЛНАЯ СЕБЕСТОИМОСТЬ СТОКИ 2018'!R10)</f>
        <v>190.82</v>
      </c>
      <c r="AQ10" s="83">
        <v>190.12</v>
      </c>
      <c r="AR10" s="155">
        <f t="shared" si="3"/>
        <v>557.46</v>
      </c>
      <c r="AS10" s="155">
        <f t="shared" si="3"/>
        <v>579.6099999999999</v>
      </c>
      <c r="AT10" s="155">
        <f t="shared" si="3"/>
        <v>553.76</v>
      </c>
      <c r="AU10" s="89">
        <f t="shared" si="13"/>
        <v>22.149999999999864</v>
      </c>
      <c r="AV10" s="89">
        <f t="shared" si="14"/>
        <v>3.9733792559107131</v>
      </c>
      <c r="AW10" s="155">
        <f t="shared" si="4"/>
        <v>1697.46</v>
      </c>
      <c r="AX10" s="155">
        <f t="shared" si="4"/>
        <v>1805.8999999999999</v>
      </c>
      <c r="AY10" s="155">
        <f t="shared" si="4"/>
        <v>1757.22</v>
      </c>
      <c r="AZ10" s="89">
        <f t="shared" si="15"/>
        <v>108.43999999999983</v>
      </c>
      <c r="BA10" s="89">
        <f t="shared" si="16"/>
        <v>6.3883685035287918</v>
      </c>
      <c r="BB10" s="151">
        <f>SUM('[1]Произв. прогр. Стоки (СВОД)'!S14)</f>
        <v>193.8</v>
      </c>
      <c r="BC10" s="154">
        <f>SUM('[1]ПОЛНАЯ СЕБЕСТОИМОСТЬ СТОКИ 2018'!X10)</f>
        <v>200.35</v>
      </c>
      <c r="BD10" s="154">
        <f>SUM('[1]ПОЛНАЯ СЕБЕСТОИМОСТЬ СТОКИ 2018'!Y10)</f>
        <v>200.35</v>
      </c>
      <c r="BE10" s="154">
        <f>SUM('[1]ПОЛНАЯ СЕБЕСТОИМОСТЬ СТОКИ 2018'!Z10)</f>
        <v>0</v>
      </c>
      <c r="BF10" s="83">
        <v>241.25</v>
      </c>
      <c r="BG10" s="151">
        <f>SUM('[1]Произв. прогр. Стоки (СВОД)'!T14)</f>
        <v>193.8</v>
      </c>
      <c r="BH10" s="151">
        <f>SUM('[1]ПОЛНАЯ СЕБЕСТОИМОСТЬ СТОКИ 2018'!AA10)</f>
        <v>191.89</v>
      </c>
      <c r="BI10" s="151">
        <f>SUM('[1]ПОЛНАЯ СЕБЕСТОИМОСТЬ СТОКИ 2018'!AB10)</f>
        <v>191.89</v>
      </c>
      <c r="BJ10" s="151">
        <f>SUM('[1]ПОЛНАЯ СЕБЕСТОИМОСТЬ СТОКИ 2018'!AC10)</f>
        <v>0</v>
      </c>
      <c r="BK10" s="83">
        <v>227.14</v>
      </c>
      <c r="BL10" s="151">
        <f>SUM('[1]Произв. прогр. Стоки (СВОД)'!U14)</f>
        <v>194.94000000000003</v>
      </c>
      <c r="BM10" s="154">
        <f>SUM('[1]ПОЛНАЯ СЕБЕСТОИМОСТЬ СТОКИ 2018'!AD10)</f>
        <v>186.78</v>
      </c>
      <c r="BN10" s="154">
        <f>SUM('[1]ПОЛНАЯ СЕБЕСТОИМОСТЬ СТОКИ 2018'!AE10)</f>
        <v>186.78</v>
      </c>
      <c r="BO10" s="154">
        <f>SUM('[1]ПОЛНАЯ СЕБЕСТОИМОСТЬ СТОКИ 2018'!AF10)</f>
        <v>0</v>
      </c>
      <c r="BP10" s="83">
        <v>195.05</v>
      </c>
      <c r="BQ10" s="155">
        <f t="shared" si="5"/>
        <v>582.54000000000008</v>
      </c>
      <c r="BR10" s="155">
        <f t="shared" si="5"/>
        <v>579.02</v>
      </c>
      <c r="BS10" s="155">
        <f>SUM(BF10+BK10+BP10)</f>
        <v>663.44</v>
      </c>
      <c r="BT10" s="89">
        <f t="shared" si="17"/>
        <v>-3.5200000000000955</v>
      </c>
      <c r="BU10" s="89">
        <f t="shared" si="18"/>
        <v>-0.60425035190718146</v>
      </c>
      <c r="BV10" s="155">
        <f t="shared" si="6"/>
        <v>2280</v>
      </c>
      <c r="BW10" s="155">
        <f t="shared" si="6"/>
        <v>2384.92</v>
      </c>
      <c r="BX10" s="155">
        <f>SUM(BW10)</f>
        <v>2384.92</v>
      </c>
      <c r="BY10" s="155"/>
      <c r="BZ10" s="155">
        <f>SUM(AY10+BS10)</f>
        <v>2420.66</v>
      </c>
      <c r="CA10" s="89">
        <f>SUM(BW10-BV10)</f>
        <v>104.92000000000007</v>
      </c>
      <c r="CB10" s="89">
        <f>SUM(CA10/BV10*100)</f>
        <v>4.6017543859649148</v>
      </c>
    </row>
    <row r="11" spans="1:80" ht="18.75" customHeight="1" x14ac:dyDescent="0.3">
      <c r="A11" s="45" t="s">
        <v>121</v>
      </c>
      <c r="B11" s="151">
        <f>SUM('[1]Произв. прогр. Стоки (СВОД)'!E15)</f>
        <v>1.5774999999999999</v>
      </c>
      <c r="C11" s="152">
        <f>SUM('[1]ПОЛНАЯ СЕБЕСТОИМОСТЬ СТОКИ 2018'!C11)</f>
        <v>0.23799999999999999</v>
      </c>
      <c r="D11" s="153">
        <v>0.31</v>
      </c>
      <c r="E11" s="151">
        <f>SUM('[1]Произв. прогр. Стоки (СВОД)'!F15)</f>
        <v>1.5774999999999999</v>
      </c>
      <c r="F11" s="154">
        <f>SUM('[1]ПОЛНАЯ СЕБЕСТОИМОСТЬ СТОКИ 2018'!D11)</f>
        <v>0.19</v>
      </c>
      <c r="G11" s="83">
        <v>0.32</v>
      </c>
      <c r="H11" s="151">
        <f>SUM('[1]Произв. прогр. Стоки (СВОД)'!G15)</f>
        <v>1.5774999999999999</v>
      </c>
      <c r="I11" s="154">
        <f>SUM('[1]ПОЛНАЯ СЕБЕСТОИМОСТЬ СТОКИ 2018'!E11)</f>
        <v>3.68</v>
      </c>
      <c r="J11" s="83">
        <v>3.77</v>
      </c>
      <c r="K11" s="155">
        <f t="shared" si="0"/>
        <v>4.7324999999999999</v>
      </c>
      <c r="L11" s="155">
        <f t="shared" si="0"/>
        <v>4.1080000000000005</v>
      </c>
      <c r="M11" s="155">
        <f t="shared" si="0"/>
        <v>4.4000000000000004</v>
      </c>
      <c r="N11" s="89">
        <f t="shared" si="7"/>
        <v>-0.62449999999999939</v>
      </c>
      <c r="O11" s="89">
        <f t="shared" si="8"/>
        <v>-13.195985208663485</v>
      </c>
      <c r="P11" s="151">
        <f>SUM('[1]Произв. прогр. Стоки (СВОД)'!I15)</f>
        <v>1.5774999999999999</v>
      </c>
      <c r="Q11" s="154">
        <f>SUM('[1]ПОЛНАЯ СЕБЕСТОИМОСТЬ СТОКИ 2018'!H11)</f>
        <v>0.26</v>
      </c>
      <c r="R11" s="83">
        <v>0.43</v>
      </c>
      <c r="S11" s="151">
        <f>SUM('[1]Произв. прогр. Стоки (СВОД)'!J15)</f>
        <v>1.5774999999999999</v>
      </c>
      <c r="T11" s="154">
        <f>SUM('[1]ПОЛНАЯ СЕБЕСТОИМОСТЬ СТОКИ 2018'!I11)</f>
        <v>0.59</v>
      </c>
      <c r="U11" s="83">
        <v>0.39</v>
      </c>
      <c r="V11" s="151">
        <f>SUM('[1]Произв. прогр. Стоки (СВОД)'!K15)</f>
        <v>1.5774999999999999</v>
      </c>
      <c r="W11" s="154">
        <f>SUM('[1]ПОЛНАЯ СЕБЕСТОИМОСТЬ СТОКИ 2018'!J11)</f>
        <v>3.75</v>
      </c>
      <c r="X11" s="83">
        <v>4.07</v>
      </c>
      <c r="Y11" s="155">
        <f t="shared" si="1"/>
        <v>4.7324999999999999</v>
      </c>
      <c r="Z11" s="155">
        <f t="shared" si="1"/>
        <v>4.5999999999999996</v>
      </c>
      <c r="AA11" s="155">
        <f t="shared" si="1"/>
        <v>4.8900000000000006</v>
      </c>
      <c r="AB11" s="89">
        <f t="shared" si="9"/>
        <v>-0.13250000000000028</v>
      </c>
      <c r="AC11" s="89">
        <f t="shared" si="10"/>
        <v>-2.7997886951928215</v>
      </c>
      <c r="AD11" s="155">
        <f t="shared" si="2"/>
        <v>9.4649999999999999</v>
      </c>
      <c r="AE11" s="155">
        <f t="shared" si="2"/>
        <v>8.7080000000000002</v>
      </c>
      <c r="AF11" s="155">
        <f t="shared" si="2"/>
        <v>9.2900000000000009</v>
      </c>
      <c r="AG11" s="89">
        <f t="shared" si="11"/>
        <v>-0.75699999999999967</v>
      </c>
      <c r="AH11" s="89">
        <f t="shared" si="12"/>
        <v>-7.9978869519281526</v>
      </c>
      <c r="AI11" s="151">
        <f>SUM('[1]Произв. прогр. Стоки (СВОД)'!N15)</f>
        <v>1.5774999999999999</v>
      </c>
      <c r="AJ11" s="154">
        <f>SUM('[1]ПОЛНАЯ СЕБЕСТОИМОСТЬ СТОКИ 2018'!P11)</f>
        <v>0.34</v>
      </c>
      <c r="AK11" s="83">
        <v>0.46</v>
      </c>
      <c r="AL11" s="151">
        <f>SUM('[1]Произв. прогр. Стоки (СВОД)'!O15)</f>
        <v>1.5774999999999999</v>
      </c>
      <c r="AM11" s="154">
        <f>SUM('[1]ПОЛНАЯ СЕБЕСТОИМОСТЬ СТОКИ 2018'!Q11)</f>
        <v>0.52</v>
      </c>
      <c r="AN11" s="83">
        <v>0.48</v>
      </c>
      <c r="AO11" s="151">
        <f>SUM('[1]Произв. прогр. Стоки (СВОД)'!P15)</f>
        <v>1.5774999999999999</v>
      </c>
      <c r="AP11" s="154">
        <f>SUM('[1]ПОЛНАЯ СЕБЕСТОИМОСТЬ СТОКИ 2018'!R11)</f>
        <v>3.68</v>
      </c>
      <c r="AQ11" s="83">
        <v>4</v>
      </c>
      <c r="AR11" s="155">
        <f t="shared" si="3"/>
        <v>4.7324999999999999</v>
      </c>
      <c r="AS11" s="155">
        <f t="shared" si="3"/>
        <v>4.54</v>
      </c>
      <c r="AT11" s="155">
        <f t="shared" si="3"/>
        <v>4.9399999999999995</v>
      </c>
      <c r="AU11" s="89">
        <f t="shared" si="13"/>
        <v>-0.19249999999999989</v>
      </c>
      <c r="AV11" s="89">
        <f t="shared" si="14"/>
        <v>-4.0676175382989941</v>
      </c>
      <c r="AW11" s="155">
        <f t="shared" si="4"/>
        <v>14.1975</v>
      </c>
      <c r="AX11" s="155">
        <f t="shared" si="4"/>
        <v>13.248000000000001</v>
      </c>
      <c r="AY11" s="155">
        <f t="shared" si="4"/>
        <v>14.23</v>
      </c>
      <c r="AZ11" s="89">
        <f t="shared" si="15"/>
        <v>-0.94949999999999868</v>
      </c>
      <c r="BA11" s="89">
        <f t="shared" si="16"/>
        <v>-6.6877971473850941</v>
      </c>
      <c r="BB11" s="151">
        <f>SUM('[1]Произв. прогр. Стоки (СВОД)'!S15)</f>
        <v>1.5774999999999999</v>
      </c>
      <c r="BC11" s="154">
        <f>SUM('[1]ПОЛНАЯ СЕБЕСТОИМОСТЬ СТОКИ 2018'!X11)</f>
        <v>0.54</v>
      </c>
      <c r="BD11" s="154">
        <f>SUM('[1]ПОЛНАЯ СЕБЕСТОИМОСТЬ СТОКИ 2018'!Y11)</f>
        <v>0</v>
      </c>
      <c r="BE11" s="154">
        <f>SUM('[1]ПОЛНАЯ СЕБЕСТОИМОСТЬ СТОКИ 2018'!Z11)</f>
        <v>0.54</v>
      </c>
      <c r="BF11" s="83">
        <v>0.24</v>
      </c>
      <c r="BG11" s="151">
        <f>SUM('[1]Произв. прогр. Стоки (СВОД)'!T15)</f>
        <v>1.5774999999999999</v>
      </c>
      <c r="BH11" s="151">
        <f>SUM('[1]ПОЛНАЯ СЕБЕСТОИМОСТЬ СТОКИ 2018'!AA11)</f>
        <v>0.56000000000000005</v>
      </c>
      <c r="BI11" s="151">
        <f>SUM('[1]ПОЛНАЯ СЕБЕСТОИМОСТЬ СТОКИ 2018'!AB11)</f>
        <v>0</v>
      </c>
      <c r="BJ11" s="151">
        <f>SUM('[1]ПОЛНАЯ СЕБЕСТОИМОСТЬ СТОКИ 2018'!AC11)</f>
        <v>0.56000000000000005</v>
      </c>
      <c r="BK11" s="83">
        <v>0.53</v>
      </c>
      <c r="BL11" s="151">
        <f>SUM('[1]Произв. прогр. Стоки (СВОД)'!U15)</f>
        <v>1.5774999999999999</v>
      </c>
      <c r="BM11" s="154">
        <f>SUM('[1]ПОЛНАЯ СЕБЕСТОИМОСТЬ СТОКИ 2018'!AD11)</f>
        <v>3.9</v>
      </c>
      <c r="BN11" s="154">
        <f>SUM('[1]ПОЛНАЯ СЕБЕСТОИМОСТЬ СТОКИ 2018'!AE11)</f>
        <v>0</v>
      </c>
      <c r="BO11" s="154">
        <f>SUM('[1]ПОЛНАЯ СЕБЕСТОИМОСТЬ СТОКИ 2018'!AF11)</f>
        <v>3.9</v>
      </c>
      <c r="BP11" s="83">
        <v>4.22</v>
      </c>
      <c r="BQ11" s="155">
        <f t="shared" si="5"/>
        <v>4.7324999999999999</v>
      </c>
      <c r="BR11" s="155">
        <f t="shared" si="5"/>
        <v>5</v>
      </c>
      <c r="BS11" s="155">
        <f>SUM(BF11+BK11+BP11)</f>
        <v>4.99</v>
      </c>
      <c r="BT11" s="89">
        <f t="shared" si="17"/>
        <v>0.26750000000000007</v>
      </c>
      <c r="BU11" s="89">
        <f t="shared" si="18"/>
        <v>5.6524035921817237</v>
      </c>
      <c r="BV11" s="155">
        <f t="shared" si="6"/>
        <v>18.93</v>
      </c>
      <c r="BW11" s="155">
        <f t="shared" si="6"/>
        <v>18.248000000000001</v>
      </c>
      <c r="BX11" s="155"/>
      <c r="BY11" s="155">
        <f>SUM(BW11)</f>
        <v>18.248000000000001</v>
      </c>
      <c r="BZ11" s="155">
        <f>SUM(AY11+BS11)</f>
        <v>19.22</v>
      </c>
      <c r="CA11" s="89">
        <f>SUM(BW11-BV11)</f>
        <v>-0.68199999999999861</v>
      </c>
      <c r="CB11" s="89">
        <f>SUM(CA11/BV11*100)</f>
        <v>-3.6027469624933897</v>
      </c>
    </row>
    <row r="12" spans="1:80" ht="18.75" customHeight="1" x14ac:dyDescent="0.3">
      <c r="A12" s="45" t="s">
        <v>122</v>
      </c>
      <c r="B12" s="151">
        <f>SUM('[1]Произв. прогр. Стоки (СВОД)'!E16)</f>
        <v>81.225000000000009</v>
      </c>
      <c r="C12" s="152">
        <f>SUM('[1]ПОЛНАЯ СЕБЕСТОИМОСТЬ СТОКИ 2018'!C12)</f>
        <v>60.6</v>
      </c>
      <c r="D12" s="153">
        <v>61.88</v>
      </c>
      <c r="E12" s="151">
        <f>SUM('[1]Произв. прогр. Стоки (СВОД)'!F16)</f>
        <v>80.75</v>
      </c>
      <c r="F12" s="154">
        <f>SUM('[1]ПОЛНАЯ СЕБЕСТОИМОСТЬ СТОКИ 2018'!D12)</f>
        <v>64.5</v>
      </c>
      <c r="G12" s="83">
        <v>71.66</v>
      </c>
      <c r="H12" s="151">
        <f>SUM('[1]Произв. прогр. Стоки (СВОД)'!G16)</f>
        <v>80.75</v>
      </c>
      <c r="I12" s="154">
        <f>SUM('[1]ПОЛНАЯ СЕБЕСТОИМОСТЬ СТОКИ 2018'!E12)</f>
        <v>60.23</v>
      </c>
      <c r="J12" s="83">
        <v>61.04</v>
      </c>
      <c r="K12" s="155">
        <f t="shared" si="0"/>
        <v>242.72500000000002</v>
      </c>
      <c r="L12" s="155">
        <f t="shared" si="0"/>
        <v>185.32999999999998</v>
      </c>
      <c r="M12" s="155">
        <f t="shared" si="0"/>
        <v>194.57999999999998</v>
      </c>
      <c r="N12" s="89">
        <f t="shared" si="7"/>
        <v>-57.395000000000039</v>
      </c>
      <c r="O12" s="89">
        <f t="shared" si="8"/>
        <v>-23.646101555258024</v>
      </c>
      <c r="P12" s="151">
        <f>SUM('[1]Произв. прогр. Стоки (СВОД)'!I16)</f>
        <v>80.274999999999991</v>
      </c>
      <c r="Q12" s="154">
        <f>SUM('[1]ПОЛНАЯ СЕБЕСТОИМОСТЬ СТОКИ 2018'!H12)</f>
        <v>67.64</v>
      </c>
      <c r="R12" s="83">
        <v>65.56</v>
      </c>
      <c r="S12" s="151">
        <f>SUM('[1]Произв. прогр. Стоки (СВОД)'!J16)</f>
        <v>76</v>
      </c>
      <c r="T12" s="154">
        <f>SUM('[1]ПОЛНАЯ СЕБЕСТОИМОСТЬ СТОКИ 2018'!I12)</f>
        <v>61.69</v>
      </c>
      <c r="U12" s="83">
        <v>64.37</v>
      </c>
      <c r="V12" s="151">
        <f>SUM('[1]Произв. прогр. Стоки (СВОД)'!K16)</f>
        <v>76</v>
      </c>
      <c r="W12" s="154">
        <f>SUM('[1]ПОЛНАЯ СЕБЕСТОИМОСТЬ СТОКИ 2018'!J12)</f>
        <v>63.9</v>
      </c>
      <c r="X12" s="83">
        <v>64.59</v>
      </c>
      <c r="Y12" s="155">
        <f t="shared" si="1"/>
        <v>232.27499999999998</v>
      </c>
      <c r="Z12" s="155">
        <f t="shared" si="1"/>
        <v>193.23</v>
      </c>
      <c r="AA12" s="155">
        <f t="shared" si="1"/>
        <v>194.52</v>
      </c>
      <c r="AB12" s="89">
        <f t="shared" si="9"/>
        <v>-39.044999999999987</v>
      </c>
      <c r="AC12" s="89">
        <f t="shared" si="10"/>
        <v>-16.809815950920242</v>
      </c>
      <c r="AD12" s="155">
        <f t="shared" si="2"/>
        <v>475</v>
      </c>
      <c r="AE12" s="155">
        <f t="shared" si="2"/>
        <v>378.55999999999995</v>
      </c>
      <c r="AF12" s="155">
        <f t="shared" si="2"/>
        <v>389.1</v>
      </c>
      <c r="AG12" s="89">
        <f t="shared" si="11"/>
        <v>-96.440000000000055</v>
      </c>
      <c r="AH12" s="89">
        <f t="shared" si="12"/>
        <v>-20.303157894736852</v>
      </c>
      <c r="AI12" s="151">
        <f>SUM('[1]Произв. прогр. Стоки (СВОД)'!N16)</f>
        <v>76</v>
      </c>
      <c r="AJ12" s="154">
        <f>SUM('[1]ПОЛНАЯ СЕБЕСТОИМОСТЬ СТОКИ 2018'!P12)</f>
        <v>56.38</v>
      </c>
      <c r="AK12" s="83">
        <v>55.35</v>
      </c>
      <c r="AL12" s="151">
        <f>SUM('[1]Произв. прогр. Стоки (СВОД)'!O16)</f>
        <v>76</v>
      </c>
      <c r="AM12" s="154">
        <f>SUM('[1]ПОЛНАЯ СЕБЕСТОИМОСТЬ СТОКИ 2018'!Q12)</f>
        <v>54.43</v>
      </c>
      <c r="AN12" s="83">
        <v>56.65</v>
      </c>
      <c r="AO12" s="151">
        <f>SUM('[1]Произв. прогр. Стоки (СВОД)'!P16)</f>
        <v>80.274999999999991</v>
      </c>
      <c r="AP12" s="154">
        <f>SUM('[1]ПОЛНАЯ СЕБЕСТОИМОСТЬ СТОКИ 2018'!R12)</f>
        <v>62.63</v>
      </c>
      <c r="AQ12" s="83">
        <v>66.53</v>
      </c>
      <c r="AR12" s="155">
        <f t="shared" si="3"/>
        <v>232.27499999999998</v>
      </c>
      <c r="AS12" s="155">
        <f t="shared" si="3"/>
        <v>173.44</v>
      </c>
      <c r="AT12" s="155">
        <f t="shared" si="3"/>
        <v>178.53</v>
      </c>
      <c r="AU12" s="89">
        <f t="shared" si="13"/>
        <v>-58.83499999999998</v>
      </c>
      <c r="AV12" s="89">
        <f t="shared" si="14"/>
        <v>-25.329889140027976</v>
      </c>
      <c r="AW12" s="155">
        <f t="shared" si="4"/>
        <v>707.27499999999998</v>
      </c>
      <c r="AX12" s="155">
        <f t="shared" si="4"/>
        <v>552</v>
      </c>
      <c r="AY12" s="155">
        <f t="shared" si="4"/>
        <v>567.63</v>
      </c>
      <c r="AZ12" s="89">
        <f t="shared" si="15"/>
        <v>-155.27499999999998</v>
      </c>
      <c r="BA12" s="89">
        <f t="shared" si="16"/>
        <v>-21.953978296984904</v>
      </c>
      <c r="BB12" s="151">
        <f>SUM('[1]Произв. прогр. Стоки (СВОД)'!S16)</f>
        <v>80.75</v>
      </c>
      <c r="BC12" s="154">
        <f>SUM('[1]ПОЛНАЯ СЕБЕСТОИМОСТЬ СТОКИ 2018'!X12)</f>
        <v>59.89</v>
      </c>
      <c r="BD12" s="154">
        <f>SUM('[1]ПОЛНАЯ СЕБЕСТОИМОСТЬ СТОКИ 2018'!Y12)</f>
        <v>59.89</v>
      </c>
      <c r="BE12" s="154">
        <f>SUM('[1]ПОЛНАЯ СЕБЕСТОИМОСТЬ СТОКИ 2018'!Z12)</f>
        <v>0</v>
      </c>
      <c r="BF12" s="83">
        <v>60.56</v>
      </c>
      <c r="BG12" s="151">
        <f>SUM('[1]Произв. прогр. Стоки (СВОД)'!T16)</f>
        <v>80.75</v>
      </c>
      <c r="BH12" s="151">
        <f>SUM('[1]ПОЛНАЯ СЕБЕСТОИМОСТЬ СТОКИ 2018'!AA12)</f>
        <v>68.739999999999995</v>
      </c>
      <c r="BI12" s="151">
        <f>SUM('[1]ПОЛНАЯ СЕБЕСТОИМОСТЬ СТОКИ 2018'!AB12)</f>
        <v>68.739999999999995</v>
      </c>
      <c r="BJ12" s="151">
        <f>SUM('[1]ПОЛНАЯ СЕБЕСТОИМОСТЬ СТОКИ 2018'!AC12)</f>
        <v>0</v>
      </c>
      <c r="BK12" s="83">
        <v>62.13</v>
      </c>
      <c r="BL12" s="151">
        <f>SUM('[1]Произв. прогр. Стоки (СВОД)'!U16)</f>
        <v>81.225000000000009</v>
      </c>
      <c r="BM12" s="154">
        <f>SUM('[1]ПОЛНАЯ СЕБЕСТОИМОСТЬ СТОКИ 2018'!AD12)</f>
        <v>66.569999999999993</v>
      </c>
      <c r="BN12" s="154">
        <f>SUM('[1]ПОЛНАЯ СЕБЕСТОИМОСТЬ СТОКИ 2018'!AE12)</f>
        <v>66.569999999999993</v>
      </c>
      <c r="BO12" s="154">
        <f>SUM('[1]ПОЛНАЯ СЕБЕСТОИМОСТЬ СТОКИ 2018'!AF12)</f>
        <v>0</v>
      </c>
      <c r="BP12" s="83">
        <v>67.12</v>
      </c>
      <c r="BQ12" s="155">
        <f t="shared" si="5"/>
        <v>242.72500000000002</v>
      </c>
      <c r="BR12" s="155">
        <f t="shared" si="5"/>
        <v>195.2</v>
      </c>
      <c r="BS12" s="155">
        <f>SUM(BF12+BK12+BP12)</f>
        <v>189.81</v>
      </c>
      <c r="BT12" s="89">
        <f t="shared" si="17"/>
        <v>-47.525000000000034</v>
      </c>
      <c r="BU12" s="89">
        <f t="shared" si="18"/>
        <v>-19.579771346173665</v>
      </c>
      <c r="BV12" s="155">
        <f t="shared" si="6"/>
        <v>950</v>
      </c>
      <c r="BW12" s="155">
        <f t="shared" si="6"/>
        <v>747.2</v>
      </c>
      <c r="BX12" s="155">
        <f>SUM(BW12)</f>
        <v>747.2</v>
      </c>
      <c r="BY12" s="155"/>
      <c r="BZ12" s="155">
        <f>SUM(AY12+BS12)</f>
        <v>757.44</v>
      </c>
      <c r="CA12" s="89">
        <f>SUM(BW12-BV12)</f>
        <v>-202.79999999999995</v>
      </c>
      <c r="CB12" s="89">
        <f>SUM(CA12/BV12*100)</f>
        <v>-21.347368421052625</v>
      </c>
    </row>
    <row r="13" spans="1:80" ht="18.75" customHeight="1" x14ac:dyDescent="0.3">
      <c r="A13" s="156" t="s">
        <v>48</v>
      </c>
      <c r="B13" s="157"/>
      <c r="C13" s="157"/>
      <c r="D13" s="157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60"/>
    </row>
    <row r="14" spans="1:80" ht="18.75" customHeight="1" x14ac:dyDescent="0.2">
      <c r="A14" s="8" t="s">
        <v>3</v>
      </c>
      <c r="B14" s="9" t="s">
        <v>4</v>
      </c>
      <c r="C14" s="10"/>
      <c r="D14" s="10"/>
      <c r="E14" s="9" t="s">
        <v>5</v>
      </c>
      <c r="F14" s="10"/>
      <c r="G14" s="10"/>
      <c r="H14" s="9" t="s">
        <v>6</v>
      </c>
      <c r="I14" s="10"/>
      <c r="J14" s="10"/>
      <c r="K14" s="11" t="s">
        <v>7</v>
      </c>
      <c r="L14" s="12"/>
      <c r="M14" s="12"/>
      <c r="N14" s="13"/>
      <c r="O14" s="14"/>
      <c r="P14" s="9" t="s">
        <v>8</v>
      </c>
      <c r="Q14" s="10"/>
      <c r="R14" s="10"/>
      <c r="S14" s="9" t="s">
        <v>9</v>
      </c>
      <c r="T14" s="10"/>
      <c r="U14" s="10"/>
      <c r="V14" s="9" t="s">
        <v>10</v>
      </c>
      <c r="W14" s="10"/>
      <c r="X14" s="10"/>
      <c r="Y14" s="11" t="s">
        <v>11</v>
      </c>
      <c r="Z14" s="12"/>
      <c r="AA14" s="12"/>
      <c r="AB14" s="13"/>
      <c r="AC14" s="14"/>
      <c r="AD14" s="11" t="s">
        <v>12</v>
      </c>
      <c r="AE14" s="78"/>
      <c r="AF14" s="78"/>
      <c r="AG14" s="78"/>
      <c r="AH14" s="79"/>
      <c r="AI14" s="9" t="s">
        <v>13</v>
      </c>
      <c r="AJ14" s="10"/>
      <c r="AK14" s="10"/>
      <c r="AL14" s="9" t="s">
        <v>14</v>
      </c>
      <c r="AM14" s="10"/>
      <c r="AN14" s="10"/>
      <c r="AO14" s="9" t="s">
        <v>15</v>
      </c>
      <c r="AP14" s="10"/>
      <c r="AQ14" s="10"/>
      <c r="AR14" s="11" t="s">
        <v>16</v>
      </c>
      <c r="AS14" s="12"/>
      <c r="AT14" s="12"/>
      <c r="AU14" s="13"/>
      <c r="AV14" s="14"/>
      <c r="AW14" s="11" t="s">
        <v>17</v>
      </c>
      <c r="AX14" s="12"/>
      <c r="AY14" s="12"/>
      <c r="AZ14" s="13"/>
      <c r="BA14" s="14"/>
      <c r="BB14" s="15" t="s">
        <v>18</v>
      </c>
      <c r="BC14" s="17"/>
      <c r="BD14" s="17"/>
      <c r="BE14" s="17"/>
      <c r="BF14" s="17"/>
      <c r="BG14" s="15" t="s">
        <v>19</v>
      </c>
      <c r="BH14" s="17"/>
      <c r="BI14" s="17"/>
      <c r="BJ14" s="17"/>
      <c r="BK14" s="17"/>
      <c r="BL14" s="15" t="s">
        <v>20</v>
      </c>
      <c r="BM14" s="133"/>
      <c r="BN14" s="133"/>
      <c r="BO14" s="133"/>
      <c r="BP14" s="134"/>
      <c r="BQ14" s="11" t="s">
        <v>115</v>
      </c>
      <c r="BR14" s="12"/>
      <c r="BS14" s="12"/>
      <c r="BT14" s="13"/>
      <c r="BU14" s="14"/>
      <c r="BV14" s="11" t="s">
        <v>22</v>
      </c>
      <c r="BW14" s="12"/>
      <c r="BX14" s="12"/>
      <c r="BY14" s="12"/>
      <c r="BZ14" s="12"/>
      <c r="CA14" s="13"/>
      <c r="CB14" s="14"/>
    </row>
    <row r="15" spans="1:80" ht="18.75" customHeight="1" x14ac:dyDescent="0.2">
      <c r="A15" s="8"/>
      <c r="B15" s="20" t="s">
        <v>23</v>
      </c>
      <c r="C15" s="20" t="s">
        <v>24</v>
      </c>
      <c r="D15" s="20" t="s">
        <v>25</v>
      </c>
      <c r="E15" s="20" t="s">
        <v>23</v>
      </c>
      <c r="F15" s="20" t="s">
        <v>24</v>
      </c>
      <c r="G15" s="20" t="s">
        <v>25</v>
      </c>
      <c r="H15" s="20" t="s">
        <v>23</v>
      </c>
      <c r="I15" s="20" t="s">
        <v>24</v>
      </c>
      <c r="J15" s="20" t="s">
        <v>25</v>
      </c>
      <c r="K15" s="21" t="s">
        <v>23</v>
      </c>
      <c r="L15" s="21" t="s">
        <v>24</v>
      </c>
      <c r="M15" s="21" t="s">
        <v>25</v>
      </c>
      <c r="N15" s="22" t="s">
        <v>26</v>
      </c>
      <c r="O15" s="22"/>
      <c r="P15" s="20" t="s">
        <v>23</v>
      </c>
      <c r="Q15" s="20" t="s">
        <v>24</v>
      </c>
      <c r="R15" s="20" t="s">
        <v>25</v>
      </c>
      <c r="S15" s="20" t="s">
        <v>23</v>
      </c>
      <c r="T15" s="20" t="s">
        <v>24</v>
      </c>
      <c r="U15" s="20" t="s">
        <v>25</v>
      </c>
      <c r="V15" s="20" t="s">
        <v>23</v>
      </c>
      <c r="W15" s="20" t="s">
        <v>24</v>
      </c>
      <c r="X15" s="20" t="s">
        <v>25</v>
      </c>
      <c r="Y15" s="21" t="s">
        <v>23</v>
      </c>
      <c r="Z15" s="21" t="s">
        <v>24</v>
      </c>
      <c r="AA15" s="21" t="s">
        <v>25</v>
      </c>
      <c r="AB15" s="22" t="s">
        <v>26</v>
      </c>
      <c r="AC15" s="22"/>
      <c r="AD15" s="21" t="s">
        <v>23</v>
      </c>
      <c r="AE15" s="21" t="s">
        <v>24</v>
      </c>
      <c r="AF15" s="21" t="s">
        <v>25</v>
      </c>
      <c r="AG15" s="22" t="s">
        <v>26</v>
      </c>
      <c r="AH15" s="22"/>
      <c r="AI15" s="20" t="s">
        <v>23</v>
      </c>
      <c r="AJ15" s="20" t="s">
        <v>24</v>
      </c>
      <c r="AK15" s="20" t="s">
        <v>25</v>
      </c>
      <c r="AL15" s="20" t="s">
        <v>23</v>
      </c>
      <c r="AM15" s="20" t="s">
        <v>24</v>
      </c>
      <c r="AN15" s="20" t="s">
        <v>25</v>
      </c>
      <c r="AO15" s="20" t="s">
        <v>23</v>
      </c>
      <c r="AP15" s="20" t="s">
        <v>24</v>
      </c>
      <c r="AQ15" s="20" t="s">
        <v>25</v>
      </c>
      <c r="AR15" s="21" t="s">
        <v>23</v>
      </c>
      <c r="AS15" s="21" t="s">
        <v>24</v>
      </c>
      <c r="AT15" s="21" t="s">
        <v>25</v>
      </c>
      <c r="AU15" s="22" t="s">
        <v>26</v>
      </c>
      <c r="AV15" s="22"/>
      <c r="AW15" s="21" t="s">
        <v>23</v>
      </c>
      <c r="AX15" s="21" t="s">
        <v>24</v>
      </c>
      <c r="AY15" s="21" t="s">
        <v>25</v>
      </c>
      <c r="AZ15" s="22" t="s">
        <v>26</v>
      </c>
      <c r="BA15" s="22"/>
      <c r="BB15" s="161" t="s">
        <v>23</v>
      </c>
      <c r="BC15" s="15" t="s">
        <v>24</v>
      </c>
      <c r="BD15" s="16"/>
      <c r="BE15" s="137"/>
      <c r="BF15" s="161" t="s">
        <v>25</v>
      </c>
      <c r="BG15" s="161" t="s">
        <v>23</v>
      </c>
      <c r="BH15" s="15" t="s">
        <v>24</v>
      </c>
      <c r="BI15" s="16"/>
      <c r="BJ15" s="137"/>
      <c r="BK15" s="161" t="s">
        <v>25</v>
      </c>
      <c r="BL15" s="20" t="s">
        <v>116</v>
      </c>
      <c r="BM15" s="15" t="s">
        <v>24</v>
      </c>
      <c r="BN15" s="133"/>
      <c r="BO15" s="134"/>
      <c r="BP15" s="20" t="s">
        <v>28</v>
      </c>
      <c r="BQ15" s="21" t="s">
        <v>23</v>
      </c>
      <c r="BR15" s="21" t="s">
        <v>24</v>
      </c>
      <c r="BS15" s="21" t="s">
        <v>25</v>
      </c>
      <c r="BT15" s="22" t="s">
        <v>26</v>
      </c>
      <c r="BU15" s="22"/>
      <c r="BV15" s="21" t="s">
        <v>116</v>
      </c>
      <c r="BW15" s="11" t="s">
        <v>24</v>
      </c>
      <c r="BX15" s="78"/>
      <c r="BY15" s="79"/>
      <c r="BZ15" s="21" t="s">
        <v>28</v>
      </c>
      <c r="CA15" s="22" t="s">
        <v>26</v>
      </c>
      <c r="CB15" s="22"/>
    </row>
    <row r="16" spans="1:80" ht="24.75" customHeight="1" x14ac:dyDescent="0.2">
      <c r="A16" s="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 t="s">
        <v>30</v>
      </c>
      <c r="O16" s="30" t="s">
        <v>31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 t="s">
        <v>30</v>
      </c>
      <c r="AC16" s="30" t="s">
        <v>31</v>
      </c>
      <c r="AD16" s="29"/>
      <c r="AE16" s="29"/>
      <c r="AF16" s="29"/>
      <c r="AG16" s="30" t="s">
        <v>30</v>
      </c>
      <c r="AH16" s="30" t="s">
        <v>31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 t="s">
        <v>30</v>
      </c>
      <c r="AV16" s="30" t="s">
        <v>31</v>
      </c>
      <c r="AW16" s="29"/>
      <c r="AX16" s="29"/>
      <c r="AY16" s="29"/>
      <c r="AZ16" s="30" t="s">
        <v>30</v>
      </c>
      <c r="BA16" s="30" t="s">
        <v>31</v>
      </c>
      <c r="BB16" s="34" t="s">
        <v>32</v>
      </c>
      <c r="BC16" s="34" t="s">
        <v>32</v>
      </c>
      <c r="BD16" s="35" t="s">
        <v>117</v>
      </c>
      <c r="BE16" s="35" t="s">
        <v>118</v>
      </c>
      <c r="BF16" s="34" t="s">
        <v>32</v>
      </c>
      <c r="BG16" s="34" t="s">
        <v>32</v>
      </c>
      <c r="BH16" s="34" t="s">
        <v>32</v>
      </c>
      <c r="BI16" s="35" t="s">
        <v>117</v>
      </c>
      <c r="BJ16" s="35" t="s">
        <v>118</v>
      </c>
      <c r="BK16" s="34" t="s">
        <v>32</v>
      </c>
      <c r="BL16" s="139"/>
      <c r="BM16" s="34" t="s">
        <v>32</v>
      </c>
      <c r="BN16" s="35" t="s">
        <v>117</v>
      </c>
      <c r="BO16" s="35" t="s">
        <v>118</v>
      </c>
      <c r="BP16" s="140"/>
      <c r="BQ16" s="29"/>
      <c r="BR16" s="29"/>
      <c r="BS16" s="29"/>
      <c r="BT16" s="30" t="s">
        <v>30</v>
      </c>
      <c r="BU16" s="30" t="s">
        <v>31</v>
      </c>
      <c r="BV16" s="29"/>
      <c r="BW16" s="37" t="s">
        <v>32</v>
      </c>
      <c r="BX16" s="38" t="s">
        <v>117</v>
      </c>
      <c r="BY16" s="38" t="s">
        <v>118</v>
      </c>
      <c r="BZ16" s="29"/>
      <c r="CA16" s="30" t="s">
        <v>30</v>
      </c>
      <c r="CB16" s="30" t="s">
        <v>31</v>
      </c>
    </row>
    <row r="17" spans="1:80" ht="18.75" customHeight="1" x14ac:dyDescent="0.3">
      <c r="A17" s="45" t="s">
        <v>51</v>
      </c>
      <c r="B17" s="162">
        <f>SUM('[1]Произв. прогр. Стоки (СВОД)'!E20)</f>
        <v>4575.2418000000007</v>
      </c>
      <c r="C17" s="163">
        <v>4924.45</v>
      </c>
      <c r="D17" s="163">
        <v>4383.74</v>
      </c>
      <c r="E17" s="162">
        <f>SUM('[1]Произв. прогр. Стоки (СВОД)'!F20)</f>
        <v>4548.4859999999999</v>
      </c>
      <c r="F17" s="83">
        <v>4692.26</v>
      </c>
      <c r="G17" s="83">
        <v>4493.32</v>
      </c>
      <c r="H17" s="162">
        <f>SUM('[1]Произв. прогр. Стоки (СВОД)'!G20)</f>
        <v>4548.4859999999999</v>
      </c>
      <c r="I17" s="83">
        <v>4633.6400000000003</v>
      </c>
      <c r="J17" s="83">
        <v>4432.95</v>
      </c>
      <c r="K17" s="155">
        <f t="shared" ref="K17:M22" si="19">SUM(B17+E17+H17)</f>
        <v>13672.213800000001</v>
      </c>
      <c r="L17" s="155">
        <f t="shared" si="19"/>
        <v>14250.349999999999</v>
      </c>
      <c r="M17" s="155">
        <f t="shared" si="19"/>
        <v>13310.009999999998</v>
      </c>
      <c r="N17" s="89">
        <f t="shared" ref="N17:N23" si="20">SUM(L17-K17)</f>
        <v>578.13619999999719</v>
      </c>
      <c r="O17" s="89">
        <f t="shared" ref="O17:O23" si="21">SUM(N17/K17*100)</f>
        <v>4.2285485617552085</v>
      </c>
      <c r="P17" s="162">
        <f>SUM('[1]Произв. прогр. Стоки (СВОД)'!I20)</f>
        <v>4521.7301999999991</v>
      </c>
      <c r="Q17" s="83">
        <v>4837.08</v>
      </c>
      <c r="R17" s="83">
        <v>4928.5600000000004</v>
      </c>
      <c r="S17" s="162">
        <f>SUM('[1]Произв. прогр. Стоки (СВОД)'!J20)</f>
        <v>4280.9279999999999</v>
      </c>
      <c r="T17" s="83">
        <v>4681.66</v>
      </c>
      <c r="U17" s="83">
        <v>4539.1499999999996</v>
      </c>
      <c r="V17" s="162">
        <f>SUM('[1]Произв. прогр. Стоки (СВОД)'!K20)</f>
        <v>4280.9279999999999</v>
      </c>
      <c r="W17" s="83">
        <v>5007.08</v>
      </c>
      <c r="X17" s="83">
        <v>4300.2299999999996</v>
      </c>
      <c r="Y17" s="155">
        <f t="shared" ref="Y17:AA22" si="22">SUM(P17+S17+V17)</f>
        <v>13083.586199999998</v>
      </c>
      <c r="Z17" s="155">
        <f t="shared" si="22"/>
        <v>14525.82</v>
      </c>
      <c r="AA17" s="155">
        <f t="shared" si="22"/>
        <v>13767.939999999999</v>
      </c>
      <c r="AB17" s="89">
        <f t="shared" ref="AB17:AB27" si="23">SUM(Z17-Y17)</f>
        <v>1442.2338000000018</v>
      </c>
      <c r="AC17" s="89">
        <f t="shared" ref="AC17:AC27" si="24">SUM(AB17/Y17*100)</f>
        <v>11.023230007075599</v>
      </c>
      <c r="AD17" s="155">
        <f t="shared" ref="AD17:AD22" si="25">SUM(K17+Y17)</f>
        <v>26755.8</v>
      </c>
      <c r="AE17" s="155">
        <f t="shared" ref="AE17:AF22" si="26">SUM(L17+Z17)</f>
        <v>28776.17</v>
      </c>
      <c r="AF17" s="155">
        <f t="shared" si="26"/>
        <v>27077.949999999997</v>
      </c>
      <c r="AG17" s="89">
        <f t="shared" ref="AG17:AG27" si="27">SUM(AE17-AD17)</f>
        <v>2020.369999999999</v>
      </c>
      <c r="AH17" s="89">
        <f t="shared" ref="AH17:AH27" si="28">SUM(AG17/AD17*100)</f>
        <v>7.5511477885168796</v>
      </c>
      <c r="AI17" s="162">
        <f>SUM('[1]Произв. прогр. Стоки (СВОД)'!N20)</f>
        <v>4536.2880000000005</v>
      </c>
      <c r="AJ17" s="83">
        <v>4606.63</v>
      </c>
      <c r="AK17" s="83">
        <v>4138.2299999999996</v>
      </c>
      <c r="AL17" s="162">
        <f>SUM('[1]Произв. прогр. Стоки (СВОД)'!O20)</f>
        <v>4536.2880000000005</v>
      </c>
      <c r="AM17" s="83">
        <v>5063.24</v>
      </c>
      <c r="AN17" s="83">
        <v>4395.13</v>
      </c>
      <c r="AO17" s="162">
        <f>SUM('[1]Произв. прогр. Стоки (СВОД)'!P20)</f>
        <v>4791.4541999999992</v>
      </c>
      <c r="AP17" s="83">
        <v>4746.17</v>
      </c>
      <c r="AQ17" s="83">
        <v>4461.24</v>
      </c>
      <c r="AR17" s="155">
        <f t="shared" ref="AR17:AT22" si="29">SUM(AI17+AL17+AO17)</f>
        <v>13864.030200000001</v>
      </c>
      <c r="AS17" s="155">
        <f t="shared" si="29"/>
        <v>14416.039999999999</v>
      </c>
      <c r="AT17" s="155">
        <f t="shared" si="29"/>
        <v>12994.6</v>
      </c>
      <c r="AU17" s="89">
        <f t="shared" ref="AU17:AU27" si="30">SUM(AS17-AR17)</f>
        <v>552.00979999999799</v>
      </c>
      <c r="AV17" s="89">
        <f t="shared" ref="AV17:AV27" si="31">SUM(AU17/AR17*100)</f>
        <v>3.9815969241036275</v>
      </c>
      <c r="AW17" s="155">
        <f t="shared" ref="AW17:AW22" si="32">SUM(AD17+AR17)</f>
        <v>40619.830199999997</v>
      </c>
      <c r="AX17" s="155">
        <f t="shared" ref="AX17:AY22" si="33">SUM(AE17+AS17)</f>
        <v>43192.21</v>
      </c>
      <c r="AY17" s="155">
        <f t="shared" si="33"/>
        <v>40072.549999999996</v>
      </c>
      <c r="AZ17" s="89">
        <f t="shared" ref="AZ17:AZ27" si="34">SUM(AX17-AW17)</f>
        <v>2572.3798000000024</v>
      </c>
      <c r="BA17" s="89">
        <f t="shared" ref="BA17:BA27" si="35">SUM(AZ17/AW17*100)</f>
        <v>6.3328177083320325</v>
      </c>
      <c r="BB17" s="162">
        <f>SUM('[1]Произв. прогр. Стоки (СВОД)'!S20)</f>
        <v>4819.8060000000005</v>
      </c>
      <c r="BC17" s="83">
        <v>4983.43</v>
      </c>
      <c r="BD17" s="83">
        <f>SUM(BC17)</f>
        <v>4983.43</v>
      </c>
      <c r="BE17" s="83">
        <v>0</v>
      </c>
      <c r="BF17" s="83">
        <v>5661.12</v>
      </c>
      <c r="BG17" s="162">
        <f>SUM('[1]Произв. прогр. Стоки (СВОД)'!T20)</f>
        <v>4819.8060000000005</v>
      </c>
      <c r="BH17" s="83">
        <v>4772.83</v>
      </c>
      <c r="BI17" s="83">
        <f>SUM(BH17)</f>
        <v>4772.83</v>
      </c>
      <c r="BJ17" s="83">
        <v>0</v>
      </c>
      <c r="BK17" s="83">
        <v>5329.97</v>
      </c>
      <c r="BL17" s="162">
        <f>SUM('[1]Произв. прогр. Стоки (СВОД)'!U20)</f>
        <v>4848.1578000000009</v>
      </c>
      <c r="BM17" s="83">
        <v>4645.78</v>
      </c>
      <c r="BN17" s="83">
        <f>SUM(BM17)</f>
        <v>4645.78</v>
      </c>
      <c r="BO17" s="83"/>
      <c r="BP17" s="83">
        <v>4577.05</v>
      </c>
      <c r="BQ17" s="155">
        <f t="shared" ref="BQ17:BR22" si="36">SUM(BB17+BG17+BL17)</f>
        <v>14487.769800000002</v>
      </c>
      <c r="BR17" s="155">
        <f t="shared" si="36"/>
        <v>14402.04</v>
      </c>
      <c r="BS17" s="155">
        <f t="shared" ref="BS17:BS22" si="37">SUM(BF17+BK17+BP17)</f>
        <v>15568.14</v>
      </c>
      <c r="BT17" s="89">
        <f t="shared" ref="BT17:BT27" si="38">SUM(BR17-BQ17)</f>
        <v>-85.729800000000978</v>
      </c>
      <c r="BU17" s="89">
        <f t="shared" ref="BU17:BU27" si="39">SUM(BT17/BQ17*100)</f>
        <v>-0.59173910949358799</v>
      </c>
      <c r="BV17" s="155">
        <f t="shared" ref="BV17:BW22" si="40">SUM(AW17+BQ17)</f>
        <v>55107.6</v>
      </c>
      <c r="BW17" s="155">
        <f t="shared" si="40"/>
        <v>57594.25</v>
      </c>
      <c r="BX17" s="155">
        <f>SUM(BW17)</f>
        <v>57594.25</v>
      </c>
      <c r="BY17" s="155"/>
      <c r="BZ17" s="155">
        <f t="shared" ref="BZ17:BZ22" si="41">SUM(AY17+BS17)</f>
        <v>55640.689999999995</v>
      </c>
      <c r="CA17" s="89">
        <f t="shared" ref="CA17:CA27" si="42">SUM(BW17-BV17)</f>
        <v>2486.6500000000015</v>
      </c>
      <c r="CB17" s="89">
        <f t="shared" ref="CB17:CB27" si="43">SUM(CA17/BV17*100)</f>
        <v>4.5123540128766297</v>
      </c>
    </row>
    <row r="18" spans="1:80" ht="18.75" customHeight="1" x14ac:dyDescent="0.3">
      <c r="A18" s="45" t="s">
        <v>52</v>
      </c>
      <c r="B18" s="162">
        <f>SUM('[1]Произв. прогр. Стоки (СВОД)'!E21)</f>
        <v>617.09288878549978</v>
      </c>
      <c r="C18" s="163">
        <v>665.24</v>
      </c>
      <c r="D18" s="163">
        <v>512.41</v>
      </c>
      <c r="E18" s="162">
        <f>SUM('[1]Произв. прогр. Стоки (СВОД)'!F21)</f>
        <v>613.48415844172484</v>
      </c>
      <c r="F18" s="83">
        <v>633.87</v>
      </c>
      <c r="G18" s="83">
        <v>525.22</v>
      </c>
      <c r="H18" s="162">
        <f>SUM('[1]Произв. прогр. Стоки (СВОД)'!G21)</f>
        <v>613.48415844172484</v>
      </c>
      <c r="I18" s="83">
        <v>625.95000000000005</v>
      </c>
      <c r="J18" s="83">
        <v>518.16</v>
      </c>
      <c r="K18" s="155">
        <f t="shared" si="19"/>
        <v>1844.0612056689497</v>
      </c>
      <c r="L18" s="155">
        <f t="shared" si="19"/>
        <v>1925.0600000000002</v>
      </c>
      <c r="M18" s="155">
        <f t="shared" si="19"/>
        <v>1555.79</v>
      </c>
      <c r="N18" s="89">
        <f t="shared" si="20"/>
        <v>80.998794331050476</v>
      </c>
      <c r="O18" s="89">
        <f t="shared" si="21"/>
        <v>4.3924135534138866</v>
      </c>
      <c r="P18" s="162">
        <f>SUM('[1]Произв. прогр. Стоки (СВОД)'!I21)</f>
        <v>609.87542809794991</v>
      </c>
      <c r="Q18" s="83">
        <v>653.42999999999995</v>
      </c>
      <c r="R18" s="83">
        <v>576.09</v>
      </c>
      <c r="S18" s="162">
        <f>SUM('[1]Произв. прогр. Стоки (СВОД)'!J21)</f>
        <v>577.39685500397638</v>
      </c>
      <c r="T18" s="83">
        <v>632.44000000000005</v>
      </c>
      <c r="U18" s="83">
        <v>530.58000000000004</v>
      </c>
      <c r="V18" s="162">
        <f>SUM('[1]Произв. прогр. Стоки (СВОД)'!K21)</f>
        <v>577.39685500397638</v>
      </c>
      <c r="W18" s="83">
        <v>676.4</v>
      </c>
      <c r="X18" s="83">
        <v>502.65</v>
      </c>
      <c r="Y18" s="155">
        <f t="shared" si="22"/>
        <v>1764.6691381059027</v>
      </c>
      <c r="Z18" s="155">
        <f t="shared" si="22"/>
        <v>1962.27</v>
      </c>
      <c r="AA18" s="155">
        <f t="shared" si="22"/>
        <v>1609.3200000000002</v>
      </c>
      <c r="AB18" s="89">
        <f t="shared" si="23"/>
        <v>197.60086189409731</v>
      </c>
      <c r="AC18" s="89">
        <f t="shared" si="24"/>
        <v>11.197615327833695</v>
      </c>
      <c r="AD18" s="155">
        <f t="shared" si="25"/>
        <v>3608.7303437748524</v>
      </c>
      <c r="AE18" s="155">
        <f t="shared" si="26"/>
        <v>3887.33</v>
      </c>
      <c r="AF18" s="155">
        <f t="shared" si="26"/>
        <v>3165.11</v>
      </c>
      <c r="AG18" s="89">
        <f t="shared" si="27"/>
        <v>278.59965622514756</v>
      </c>
      <c r="AH18" s="89">
        <f t="shared" si="28"/>
        <v>7.7201572211051657</v>
      </c>
      <c r="AI18" s="162">
        <f>SUM('[1]Произв. прогр. Стоки (СВОД)'!N21)</f>
        <v>1785.4551995315212</v>
      </c>
      <c r="AJ18" s="83">
        <v>1813.39</v>
      </c>
      <c r="AK18" s="83">
        <v>559.03</v>
      </c>
      <c r="AL18" s="162">
        <f>SUM('[1]Произв. прогр. Стоки (СВОД)'!O21)</f>
        <v>1785.4551995315212</v>
      </c>
      <c r="AM18" s="83">
        <v>1992.9</v>
      </c>
      <c r="AN18" s="83">
        <v>593.73</v>
      </c>
      <c r="AO18" s="162">
        <f>SUM('[1]Произв. прогр. Стоки (СВОД)'!P21)</f>
        <v>1885.8870545051691</v>
      </c>
      <c r="AP18" s="83">
        <v>1868.09</v>
      </c>
      <c r="AQ18" s="83">
        <v>602.66</v>
      </c>
      <c r="AR18" s="155">
        <f t="shared" si="29"/>
        <v>5456.7974535682115</v>
      </c>
      <c r="AS18" s="155">
        <f t="shared" si="29"/>
        <v>5674.38</v>
      </c>
      <c r="AT18" s="155">
        <f t="shared" si="29"/>
        <v>1755.42</v>
      </c>
      <c r="AU18" s="89">
        <f t="shared" si="30"/>
        <v>217.58254643178861</v>
      </c>
      <c r="AV18" s="89">
        <f t="shared" si="31"/>
        <v>3.9873671010000735</v>
      </c>
      <c r="AW18" s="155">
        <f t="shared" si="32"/>
        <v>9065.5277973430639</v>
      </c>
      <c r="AX18" s="155">
        <f t="shared" si="33"/>
        <v>9561.7099999999991</v>
      </c>
      <c r="AY18" s="155">
        <f t="shared" si="33"/>
        <v>4920.5300000000007</v>
      </c>
      <c r="AZ18" s="89">
        <f t="shared" si="34"/>
        <v>496.18220265693526</v>
      </c>
      <c r="BA18" s="89">
        <f t="shared" si="35"/>
        <v>5.4732853260055849</v>
      </c>
      <c r="BB18" s="162">
        <f>SUM('[1]Произв. прогр. Стоки (СВОД)'!S21)</f>
        <v>1897.0461495022414</v>
      </c>
      <c r="BC18" s="83">
        <v>1961.49</v>
      </c>
      <c r="BD18" s="83">
        <f>SUM(BC18)</f>
        <v>1961.49</v>
      </c>
      <c r="BE18" s="83">
        <v>0</v>
      </c>
      <c r="BF18" s="83">
        <v>764.75</v>
      </c>
      <c r="BG18" s="162">
        <f>SUM('[1]Произв. прогр. Стоки (СВОД)'!T21)</f>
        <v>1897.0461495022414</v>
      </c>
      <c r="BH18" s="83">
        <v>1878.59</v>
      </c>
      <c r="BI18" s="83">
        <f>SUM(BH18)</f>
        <v>1878.59</v>
      </c>
      <c r="BJ18" s="83"/>
      <c r="BK18" s="83">
        <v>720.02</v>
      </c>
      <c r="BL18" s="162">
        <f>SUM('[1]Произв. прогр. Стоки (СВОД)'!U21)</f>
        <v>1908.2052444993135</v>
      </c>
      <c r="BM18" s="83">
        <v>1828.58</v>
      </c>
      <c r="BN18" s="83">
        <f>SUM(BM18)</f>
        <v>1828.58</v>
      </c>
      <c r="BO18" s="83"/>
      <c r="BP18" s="83">
        <v>618.30999999999995</v>
      </c>
      <c r="BQ18" s="155">
        <f t="shared" si="36"/>
        <v>5702.2975435037961</v>
      </c>
      <c r="BR18" s="155">
        <f t="shared" si="36"/>
        <v>5668.66</v>
      </c>
      <c r="BS18" s="155">
        <f t="shared" si="37"/>
        <v>2103.08</v>
      </c>
      <c r="BT18" s="89">
        <f t="shared" si="38"/>
        <v>-33.637543503796223</v>
      </c>
      <c r="BU18" s="89">
        <f t="shared" si="39"/>
        <v>-0.58989456876232238</v>
      </c>
      <c r="BV18" s="155">
        <f t="shared" si="40"/>
        <v>14767.825340846859</v>
      </c>
      <c r="BW18" s="155">
        <f t="shared" si="40"/>
        <v>15230.369999999999</v>
      </c>
      <c r="BX18" s="155">
        <f>SUM(BW18)</f>
        <v>15230.369999999999</v>
      </c>
      <c r="BY18" s="155"/>
      <c r="BZ18" s="155">
        <f t="shared" si="41"/>
        <v>7023.6100000000006</v>
      </c>
      <c r="CA18" s="89">
        <f t="shared" si="42"/>
        <v>462.54465915313995</v>
      </c>
      <c r="CB18" s="89">
        <f t="shared" si="43"/>
        <v>3.1321108455540236</v>
      </c>
    </row>
    <row r="19" spans="1:80" ht="18.75" customHeight="1" x14ac:dyDescent="0.3">
      <c r="A19" s="45" t="s">
        <v>123</v>
      </c>
      <c r="B19" s="162">
        <f>SUM('[1]Произв. прогр. Стоки (СВОД)'!E22)</f>
        <v>22.467185506604824</v>
      </c>
      <c r="C19" s="163">
        <v>3.54</v>
      </c>
      <c r="D19" s="163">
        <v>4.3899999999999997</v>
      </c>
      <c r="E19" s="162">
        <f>SUM('[1]Произв. прогр. Стоки (СВОД)'!F22)</f>
        <v>22.467185506604824</v>
      </c>
      <c r="F19" s="83">
        <v>2.84</v>
      </c>
      <c r="G19" s="83">
        <v>4.55</v>
      </c>
      <c r="H19" s="162">
        <f>SUM('[1]Произв. прогр. Стоки (СВОД)'!G22)</f>
        <v>22.467185506604824</v>
      </c>
      <c r="I19" s="83">
        <v>54.71</v>
      </c>
      <c r="J19" s="83">
        <v>53.82</v>
      </c>
      <c r="K19" s="155">
        <f t="shared" si="19"/>
        <v>67.401556519814477</v>
      </c>
      <c r="L19" s="155">
        <f t="shared" si="19"/>
        <v>61.09</v>
      </c>
      <c r="M19" s="155">
        <f t="shared" si="19"/>
        <v>62.76</v>
      </c>
      <c r="N19" s="89">
        <f t="shared" si="20"/>
        <v>-6.3115565198144736</v>
      </c>
      <c r="O19" s="89">
        <f t="shared" si="21"/>
        <v>-9.3641109281490031</v>
      </c>
      <c r="P19" s="162">
        <f>SUM('[1]Произв. прогр. Стоки (СВОД)'!I22)</f>
        <v>22.467185506604824</v>
      </c>
      <c r="Q19" s="83">
        <v>1.0900000000000001</v>
      </c>
      <c r="R19" s="83">
        <v>6.1</v>
      </c>
      <c r="S19" s="162">
        <f>SUM('[1]Произв. прогр. Стоки (СВОД)'!J22)</f>
        <v>22.467185506604824</v>
      </c>
      <c r="T19" s="83">
        <v>8.44</v>
      </c>
      <c r="U19" s="83">
        <v>5.49</v>
      </c>
      <c r="V19" s="162">
        <f>SUM('[1]Произв. прогр. Стоки (СВОД)'!K22)</f>
        <v>22.467185506604824</v>
      </c>
      <c r="W19" s="83">
        <v>53.43</v>
      </c>
      <c r="X19" s="83">
        <v>58.24</v>
      </c>
      <c r="Y19" s="155">
        <f t="shared" si="22"/>
        <v>67.401556519814477</v>
      </c>
      <c r="Z19" s="155">
        <f t="shared" si="22"/>
        <v>62.96</v>
      </c>
      <c r="AA19" s="155">
        <f t="shared" si="22"/>
        <v>69.83</v>
      </c>
      <c r="AB19" s="89">
        <f t="shared" si="23"/>
        <v>-4.4415565198144762</v>
      </c>
      <c r="AC19" s="89">
        <f t="shared" si="24"/>
        <v>-6.589694287710941</v>
      </c>
      <c r="AD19" s="155">
        <f t="shared" si="25"/>
        <v>134.80311303962895</v>
      </c>
      <c r="AE19" s="155">
        <f t="shared" si="26"/>
        <v>124.05000000000001</v>
      </c>
      <c r="AF19" s="155">
        <f t="shared" si="26"/>
        <v>132.59</v>
      </c>
      <c r="AG19" s="89">
        <f t="shared" si="27"/>
        <v>-10.753113039628943</v>
      </c>
      <c r="AH19" s="89">
        <f t="shared" si="28"/>
        <v>-7.9769026079299667</v>
      </c>
      <c r="AI19" s="162">
        <f>SUM('[1]Произв. прогр. Стоки (СВОД)'!N22)</f>
        <v>22.467185506604824</v>
      </c>
      <c r="AJ19" s="83">
        <v>4.82</v>
      </c>
      <c r="AK19" s="83">
        <v>6.86</v>
      </c>
      <c r="AL19" s="162">
        <f>SUM('[1]Произв. прогр. Стоки (СВОД)'!O22)</f>
        <v>22.467185506604824</v>
      </c>
      <c r="AM19" s="83">
        <v>7.37</v>
      </c>
      <c r="AN19" s="83">
        <v>7.14</v>
      </c>
      <c r="AO19" s="162">
        <f>SUM('[1]Произв. прогр. Стоки (СВОД)'!P22)</f>
        <v>22.467185506604824</v>
      </c>
      <c r="AP19" s="83">
        <v>52.5</v>
      </c>
      <c r="AQ19" s="83">
        <v>59.47</v>
      </c>
      <c r="AR19" s="155">
        <f t="shared" si="29"/>
        <v>67.401556519814477</v>
      </c>
      <c r="AS19" s="155">
        <f t="shared" si="29"/>
        <v>64.69</v>
      </c>
      <c r="AT19" s="155">
        <f t="shared" si="29"/>
        <v>73.47</v>
      </c>
      <c r="AU19" s="89">
        <f t="shared" si="30"/>
        <v>-2.7115565198144793</v>
      </c>
      <c r="AV19" s="89">
        <f t="shared" si="31"/>
        <v>-4.0229879839901699</v>
      </c>
      <c r="AW19" s="155">
        <f t="shared" si="32"/>
        <v>202.20466955944343</v>
      </c>
      <c r="AX19" s="155">
        <f t="shared" si="33"/>
        <v>188.74</v>
      </c>
      <c r="AY19" s="155">
        <f t="shared" si="33"/>
        <v>206.06</v>
      </c>
      <c r="AZ19" s="89">
        <f t="shared" si="34"/>
        <v>-13.464669559443422</v>
      </c>
      <c r="BA19" s="89">
        <f t="shared" si="35"/>
        <v>-6.6589310666167005</v>
      </c>
      <c r="BB19" s="162">
        <f>SUM('[1]Произв. прогр. Стоки (СВОД)'!S22)</f>
        <v>22.467185506604824</v>
      </c>
      <c r="BC19" s="83">
        <v>7.74</v>
      </c>
      <c r="BD19" s="83">
        <v>0</v>
      </c>
      <c r="BE19" s="83">
        <f>SUM(BC19)</f>
        <v>7.74</v>
      </c>
      <c r="BF19" s="83">
        <v>3.51</v>
      </c>
      <c r="BG19" s="162">
        <f>SUM('[1]Произв. прогр. Стоки (СВОД)'!T22)</f>
        <v>22.467185506604824</v>
      </c>
      <c r="BH19" s="83">
        <v>7.85</v>
      </c>
      <c r="BI19" s="83"/>
      <c r="BJ19" s="83">
        <f>SUM(BH19)</f>
        <v>7.85</v>
      </c>
      <c r="BK19" s="83">
        <v>7.96</v>
      </c>
      <c r="BL19" s="162">
        <f>SUM('[1]Произв. прогр. Стоки (СВОД)'!U22)</f>
        <v>22.467185506604824</v>
      </c>
      <c r="BM19" s="83">
        <v>55.52</v>
      </c>
      <c r="BN19" s="83"/>
      <c r="BO19" s="83">
        <f>SUM(BM19)</f>
        <v>55.52</v>
      </c>
      <c r="BP19" s="83">
        <v>62.85</v>
      </c>
      <c r="BQ19" s="155">
        <f t="shared" si="36"/>
        <v>67.401556519814477</v>
      </c>
      <c r="BR19" s="155">
        <f t="shared" si="36"/>
        <v>71.11</v>
      </c>
      <c r="BS19" s="155">
        <f t="shared" si="37"/>
        <v>74.319999999999993</v>
      </c>
      <c r="BT19" s="89">
        <f t="shared" si="38"/>
        <v>3.7084434801855224</v>
      </c>
      <c r="BU19" s="89">
        <f t="shared" si="39"/>
        <v>5.5020145997597654</v>
      </c>
      <c r="BV19" s="155">
        <f t="shared" si="40"/>
        <v>269.60622607925791</v>
      </c>
      <c r="BW19" s="155">
        <f t="shared" si="40"/>
        <v>259.85000000000002</v>
      </c>
      <c r="BX19" s="155"/>
      <c r="BY19" s="155">
        <f>SUM(BW19)</f>
        <v>259.85000000000002</v>
      </c>
      <c r="BZ19" s="155">
        <f t="shared" si="41"/>
        <v>280.38</v>
      </c>
      <c r="CA19" s="89">
        <f t="shared" si="42"/>
        <v>-9.7562260792578854</v>
      </c>
      <c r="CB19" s="89">
        <f t="shared" si="43"/>
        <v>-3.618694650022579</v>
      </c>
    </row>
    <row r="20" spans="1:80" ht="18.75" customHeight="1" x14ac:dyDescent="0.3">
      <c r="A20" s="45" t="s">
        <v>53</v>
      </c>
      <c r="B20" s="162">
        <f>SUM('[1]Произв. прогр. Стоки (СВОД)'!E23)</f>
        <v>2163.4727869939584</v>
      </c>
      <c r="C20" s="163">
        <v>1614.47</v>
      </c>
      <c r="D20" s="163">
        <v>1555.09</v>
      </c>
      <c r="E20" s="162">
        <f>SUM('[1]Произв. прогр. Стоки (СВОД)'!F23)</f>
        <v>2150.8208993507187</v>
      </c>
      <c r="F20" s="83">
        <v>1718.21</v>
      </c>
      <c r="G20" s="83">
        <v>1800.71</v>
      </c>
      <c r="H20" s="162">
        <f>SUM('[1]Произв. прогр. Стоки (СВОД)'!G23)</f>
        <v>2150.8208993507187</v>
      </c>
      <c r="I20" s="83">
        <v>1604.51</v>
      </c>
      <c r="J20" s="83">
        <v>1534.09</v>
      </c>
      <c r="K20" s="155">
        <f t="shared" si="19"/>
        <v>6465.1145856953963</v>
      </c>
      <c r="L20" s="155">
        <f t="shared" si="19"/>
        <v>4937.1900000000005</v>
      </c>
      <c r="M20" s="155">
        <f t="shared" si="19"/>
        <v>4889.8900000000003</v>
      </c>
      <c r="N20" s="89">
        <f t="shared" si="20"/>
        <v>-1527.9245856953958</v>
      </c>
      <c r="O20" s="89">
        <f t="shared" si="21"/>
        <v>-23.633372084016205</v>
      </c>
      <c r="P20" s="162">
        <f>SUM('[1]Произв. прогр. Стоки (СВОД)'!I23)</f>
        <v>2138.1690117074791</v>
      </c>
      <c r="Q20" s="83">
        <v>1801.83</v>
      </c>
      <c r="R20" s="83">
        <v>1647.49</v>
      </c>
      <c r="S20" s="162">
        <f>SUM('[1]Произв. прогр. Стоки (СВОД)'!J23)</f>
        <v>2024.3020229183235</v>
      </c>
      <c r="T20" s="83">
        <v>1643.47</v>
      </c>
      <c r="U20" s="83">
        <v>1617.6</v>
      </c>
      <c r="V20" s="162">
        <f>SUM('[1]Произв. прогр. Стоки (СВОД)'!K23)</f>
        <v>2024.3020229183235</v>
      </c>
      <c r="W20" s="83">
        <v>1702.35</v>
      </c>
      <c r="X20" s="83">
        <v>1623.11</v>
      </c>
      <c r="Y20" s="155">
        <f t="shared" si="22"/>
        <v>6186.7730575441255</v>
      </c>
      <c r="Z20" s="155">
        <f t="shared" si="22"/>
        <v>5147.6499999999996</v>
      </c>
      <c r="AA20" s="155">
        <f t="shared" si="22"/>
        <v>4888.2</v>
      </c>
      <c r="AB20" s="89">
        <f t="shared" si="23"/>
        <v>-1039.1230575441259</v>
      </c>
      <c r="AC20" s="89">
        <f t="shared" si="24"/>
        <v>-16.795881275732647</v>
      </c>
      <c r="AD20" s="155">
        <f t="shared" si="25"/>
        <v>12651.887643239523</v>
      </c>
      <c r="AE20" s="155">
        <f t="shared" si="26"/>
        <v>10084.84</v>
      </c>
      <c r="AF20" s="155">
        <f t="shared" si="26"/>
        <v>9778.09</v>
      </c>
      <c r="AG20" s="89">
        <f t="shared" si="27"/>
        <v>-2567.0476432395226</v>
      </c>
      <c r="AH20" s="89">
        <f t="shared" si="28"/>
        <v>-20.289839078765549</v>
      </c>
      <c r="AI20" s="162">
        <f>SUM('[1]Произв. прогр. Стоки (СВОД)'!N23)</f>
        <v>2634.0596664714672</v>
      </c>
      <c r="AJ20" s="83">
        <v>1953.33</v>
      </c>
      <c r="AK20" s="83">
        <v>1474.19</v>
      </c>
      <c r="AL20" s="162">
        <f>SUM('[1]Произв. прогр. Стоки (СВОД)'!O23)</f>
        <v>2634.0596664714672</v>
      </c>
      <c r="AM20" s="83">
        <v>1886.68</v>
      </c>
      <c r="AN20" s="83">
        <v>1509.09</v>
      </c>
      <c r="AO20" s="162">
        <f>SUM('[1]Произв. прогр. Стоки (СВОД)'!P23)</f>
        <v>2782.225522710487</v>
      </c>
      <c r="AP20" s="83">
        <v>2170.37</v>
      </c>
      <c r="AQ20" s="83">
        <v>1771.66</v>
      </c>
      <c r="AR20" s="155">
        <f t="shared" si="29"/>
        <v>8050.3448556534213</v>
      </c>
      <c r="AS20" s="155">
        <f t="shared" si="29"/>
        <v>6010.38</v>
      </c>
      <c r="AT20" s="155">
        <f t="shared" si="29"/>
        <v>4754.9399999999996</v>
      </c>
      <c r="AU20" s="89">
        <f t="shared" si="30"/>
        <v>-2039.9648556534212</v>
      </c>
      <c r="AV20" s="89">
        <f t="shared" si="31"/>
        <v>-25.340092781501639</v>
      </c>
      <c r="AW20" s="155">
        <f t="shared" si="32"/>
        <v>20702.232498892943</v>
      </c>
      <c r="AX20" s="155">
        <f t="shared" si="33"/>
        <v>16095.220000000001</v>
      </c>
      <c r="AY20" s="155">
        <f t="shared" si="33"/>
        <v>14533.029999999999</v>
      </c>
      <c r="AZ20" s="89">
        <f t="shared" si="34"/>
        <v>-4607.0124988929419</v>
      </c>
      <c r="BA20" s="89">
        <f t="shared" si="35"/>
        <v>-22.253698962850034</v>
      </c>
      <c r="BB20" s="162">
        <f>SUM('[1]Произв. прогр. Стоки (СВОД)'!S23)</f>
        <v>2798.6883956259339</v>
      </c>
      <c r="BC20" s="83">
        <v>2075.81</v>
      </c>
      <c r="BD20" s="83">
        <f>SUM(BC20)</f>
        <v>2075.81</v>
      </c>
      <c r="BE20" s="83">
        <v>0</v>
      </c>
      <c r="BF20" s="83">
        <v>1612.34</v>
      </c>
      <c r="BG20" s="162">
        <f>SUM('[1]Произв. прогр. Стоки (СВОД)'!T23)</f>
        <v>2798.6883956259339</v>
      </c>
      <c r="BH20" s="83">
        <v>2382.48</v>
      </c>
      <c r="BI20" s="83">
        <f>SUM(BH20)</f>
        <v>2382.48</v>
      </c>
      <c r="BJ20" s="83"/>
      <c r="BK20" s="83">
        <v>1655.04</v>
      </c>
      <c r="BL20" s="162">
        <f>SUM('[1]Произв. прогр. Стоки (СВОД)'!U23)</f>
        <v>2815.1512685413809</v>
      </c>
      <c r="BM20" s="83">
        <v>2325.21</v>
      </c>
      <c r="BN20" s="83">
        <f>SUM(BM20)</f>
        <v>2325.21</v>
      </c>
      <c r="BO20" s="83"/>
      <c r="BP20" s="83">
        <v>1788</v>
      </c>
      <c r="BQ20" s="155">
        <f t="shared" si="36"/>
        <v>8412.5280597932488</v>
      </c>
      <c r="BR20" s="155">
        <f t="shared" si="36"/>
        <v>6783.5</v>
      </c>
      <c r="BS20" s="155">
        <f t="shared" si="37"/>
        <v>5055.38</v>
      </c>
      <c r="BT20" s="89">
        <f t="shared" si="38"/>
        <v>-1629.0280597932488</v>
      </c>
      <c r="BU20" s="89">
        <f t="shared" si="39"/>
        <v>-19.364310564133618</v>
      </c>
      <c r="BV20" s="155">
        <f t="shared" si="40"/>
        <v>29114.76055868619</v>
      </c>
      <c r="BW20" s="155">
        <f t="shared" si="40"/>
        <v>22878.720000000001</v>
      </c>
      <c r="BX20" s="155">
        <f>SUM(BW20)</f>
        <v>22878.720000000001</v>
      </c>
      <c r="BY20" s="155"/>
      <c r="BZ20" s="155">
        <f t="shared" si="41"/>
        <v>19588.41</v>
      </c>
      <c r="CA20" s="89">
        <f t="shared" si="42"/>
        <v>-6236.0405586861889</v>
      </c>
      <c r="CB20" s="89">
        <f t="shared" si="43"/>
        <v>-21.418828247329376</v>
      </c>
    </row>
    <row r="21" spans="1:80" ht="18.75" customHeight="1" x14ac:dyDescent="0.3">
      <c r="A21" s="39" t="s">
        <v>56</v>
      </c>
      <c r="B21" s="164">
        <f>SUM('[1]Произв. прогр. Стоки (СВОД)'!E24)</f>
        <v>7378.2746612860628</v>
      </c>
      <c r="C21" s="164">
        <f t="shared" ref="C21:J21" si="44">SUM(C17:C20)</f>
        <v>7207.7</v>
      </c>
      <c r="D21" s="164">
        <f t="shared" si="44"/>
        <v>6455.63</v>
      </c>
      <c r="E21" s="164">
        <f>SUM('[1]Произв. прогр. Стоки (СВОД)'!F24)</f>
        <v>7335.2582432990475</v>
      </c>
      <c r="F21" s="164">
        <f t="shared" si="44"/>
        <v>7047.18</v>
      </c>
      <c r="G21" s="164">
        <f t="shared" si="44"/>
        <v>6823.8</v>
      </c>
      <c r="H21" s="164">
        <f>SUM('[1]Произв. прогр. Стоки (СВОД)'!G24)</f>
        <v>7335.2582432990475</v>
      </c>
      <c r="I21" s="164">
        <f t="shared" si="44"/>
        <v>6918.81</v>
      </c>
      <c r="J21" s="164">
        <f t="shared" si="44"/>
        <v>6539.0199999999995</v>
      </c>
      <c r="K21" s="105">
        <f t="shared" si="19"/>
        <v>22048.791147884156</v>
      </c>
      <c r="L21" s="105">
        <f t="shared" si="19"/>
        <v>21173.690000000002</v>
      </c>
      <c r="M21" s="105">
        <f t="shared" si="19"/>
        <v>19818.45</v>
      </c>
      <c r="N21" s="102">
        <f t="shared" si="20"/>
        <v>-875.10114788415376</v>
      </c>
      <c r="O21" s="102">
        <f t="shared" si="21"/>
        <v>-3.9689302783755114</v>
      </c>
      <c r="P21" s="164">
        <f>SUM('[1]Произв. прогр. Стоки (СВОД)'!I24)</f>
        <v>7292.2418253120322</v>
      </c>
      <c r="Q21" s="164">
        <f t="shared" ref="Q21:X21" si="45">SUM(Q17:Q20)</f>
        <v>7293.43</v>
      </c>
      <c r="R21" s="164">
        <f t="shared" si="45"/>
        <v>7158.2400000000007</v>
      </c>
      <c r="S21" s="164">
        <f>SUM('[1]Произв. прогр. Стоки (СВОД)'!J24)</f>
        <v>6905.0940634289036</v>
      </c>
      <c r="T21" s="164">
        <f t="shared" si="45"/>
        <v>6966.01</v>
      </c>
      <c r="U21" s="164">
        <f t="shared" si="45"/>
        <v>6692.82</v>
      </c>
      <c r="V21" s="164">
        <f>SUM('[1]Произв. прогр. Стоки (СВОД)'!K24)</f>
        <v>6905.0940634289036</v>
      </c>
      <c r="W21" s="164">
        <f t="shared" si="45"/>
        <v>7439.26</v>
      </c>
      <c r="X21" s="164">
        <f t="shared" si="45"/>
        <v>6484.2299999999987</v>
      </c>
      <c r="Y21" s="105">
        <f t="shared" si="22"/>
        <v>21102.429952169841</v>
      </c>
      <c r="Z21" s="105">
        <f t="shared" si="22"/>
        <v>21698.7</v>
      </c>
      <c r="AA21" s="105">
        <f t="shared" si="22"/>
        <v>20335.29</v>
      </c>
      <c r="AB21" s="102">
        <f t="shared" si="23"/>
        <v>596.27004783015946</v>
      </c>
      <c r="AC21" s="102">
        <f t="shared" si="24"/>
        <v>2.8255989911192594</v>
      </c>
      <c r="AD21" s="105">
        <f t="shared" si="25"/>
        <v>43151.221100053997</v>
      </c>
      <c r="AE21" s="105">
        <f>SUM(L21+Z21)</f>
        <v>42872.39</v>
      </c>
      <c r="AF21" s="105">
        <f t="shared" si="26"/>
        <v>40153.740000000005</v>
      </c>
      <c r="AG21" s="102">
        <f t="shared" si="27"/>
        <v>-278.83110005399794</v>
      </c>
      <c r="AH21" s="102">
        <f t="shared" si="28"/>
        <v>-0.64617198064332193</v>
      </c>
      <c r="AI21" s="164">
        <f>SUM('[1]Произв. прогр. Стоки (СВОД)'!N24)</f>
        <v>8978.270051509593</v>
      </c>
      <c r="AJ21" s="164">
        <f t="shared" ref="AJ21:AQ21" si="46">SUM(AJ17:AJ20)</f>
        <v>8378.17</v>
      </c>
      <c r="AK21" s="164">
        <f t="shared" si="46"/>
        <v>6178.3099999999995</v>
      </c>
      <c r="AL21" s="164">
        <f>SUM('[1]Произв. прогр. Стоки (СВОД)'!O24)</f>
        <v>8978.270051509593</v>
      </c>
      <c r="AM21" s="164">
        <f t="shared" si="46"/>
        <v>8950.1899999999987</v>
      </c>
      <c r="AN21" s="164">
        <f t="shared" si="46"/>
        <v>6505.0900000000011</v>
      </c>
      <c r="AO21" s="164">
        <f>SUM('[1]Произв. прогр. Стоки (СВОД)'!P24)</f>
        <v>9482.0339627222602</v>
      </c>
      <c r="AP21" s="164">
        <f t="shared" si="46"/>
        <v>8837.130000000001</v>
      </c>
      <c r="AQ21" s="164">
        <f t="shared" si="46"/>
        <v>6895.03</v>
      </c>
      <c r="AR21" s="105">
        <f t="shared" si="29"/>
        <v>27438.574065741446</v>
      </c>
      <c r="AS21" s="105">
        <f t="shared" si="29"/>
        <v>26165.49</v>
      </c>
      <c r="AT21" s="105">
        <f t="shared" si="29"/>
        <v>19578.43</v>
      </c>
      <c r="AU21" s="102">
        <f t="shared" si="30"/>
        <v>-1273.0840657414446</v>
      </c>
      <c r="AV21" s="102">
        <f t="shared" si="31"/>
        <v>-4.6397602976422867</v>
      </c>
      <c r="AW21" s="105">
        <f t="shared" si="32"/>
        <v>70589.79516579544</v>
      </c>
      <c r="AX21" s="105">
        <f t="shared" si="33"/>
        <v>69037.88</v>
      </c>
      <c r="AY21" s="105">
        <f t="shared" si="33"/>
        <v>59732.170000000006</v>
      </c>
      <c r="AZ21" s="102">
        <f t="shared" si="34"/>
        <v>-1551.9151657954353</v>
      </c>
      <c r="BA21" s="102">
        <f t="shared" si="35"/>
        <v>-2.1984979020698758</v>
      </c>
      <c r="BB21" s="164">
        <f>SUM('[1]Произв. прогр. Стоки (СВОД)'!S24)</f>
        <v>9538.0077306347794</v>
      </c>
      <c r="BC21" s="164">
        <f>SUM(BC17:BC20)</f>
        <v>9028.4699999999993</v>
      </c>
      <c r="BD21" s="164">
        <f>SUM(BD17:BD20)</f>
        <v>9020.73</v>
      </c>
      <c r="BE21" s="164">
        <f>SUM(BE17:BE20)</f>
        <v>7.74</v>
      </c>
      <c r="BF21" s="164">
        <f t="shared" ref="BF21:BP21" si="47">SUM(BF17:BF20)</f>
        <v>8041.72</v>
      </c>
      <c r="BG21" s="164">
        <f>SUM('[1]Произв. прогр. Стоки (СВОД)'!T24)</f>
        <v>9538.0077306347794</v>
      </c>
      <c r="BH21" s="164">
        <f t="shared" si="47"/>
        <v>9041.75</v>
      </c>
      <c r="BI21" s="164">
        <f t="shared" si="47"/>
        <v>9033.9</v>
      </c>
      <c r="BJ21" s="164">
        <f t="shared" si="47"/>
        <v>7.85</v>
      </c>
      <c r="BK21" s="164">
        <f t="shared" si="47"/>
        <v>7712.99</v>
      </c>
      <c r="BL21" s="164">
        <f>SUM('[1]Произв. прогр. Стоки (СВОД)'!U24)</f>
        <v>9593.9814985472985</v>
      </c>
      <c r="BM21" s="164">
        <f>SUM(BM17:BM20)</f>
        <v>8855.09</v>
      </c>
      <c r="BN21" s="164">
        <f t="shared" ref="BN21:BO21" si="48">SUM(BN17:BN20)</f>
        <v>8799.57</v>
      </c>
      <c r="BO21" s="164">
        <f t="shared" si="48"/>
        <v>55.52</v>
      </c>
      <c r="BP21" s="164">
        <f t="shared" si="47"/>
        <v>7046.2100000000009</v>
      </c>
      <c r="BQ21" s="105">
        <f t="shared" si="36"/>
        <v>28669.996959816857</v>
      </c>
      <c r="BR21" s="105">
        <f t="shared" si="36"/>
        <v>26925.31</v>
      </c>
      <c r="BS21" s="105">
        <f t="shared" si="37"/>
        <v>22800.92</v>
      </c>
      <c r="BT21" s="102">
        <f t="shared" si="38"/>
        <v>-1744.686959816856</v>
      </c>
      <c r="BU21" s="102">
        <f t="shared" si="39"/>
        <v>-6.0854103412084939</v>
      </c>
      <c r="BV21" s="105">
        <f t="shared" si="40"/>
        <v>99259.792125612294</v>
      </c>
      <c r="BW21" s="105">
        <f t="shared" si="40"/>
        <v>95963.19</v>
      </c>
      <c r="BX21" s="105">
        <f>SUM(BX17:BX20)</f>
        <v>95703.34</v>
      </c>
      <c r="BY21" s="105">
        <f>SUM(BY17:BY20)</f>
        <v>259.85000000000002</v>
      </c>
      <c r="BZ21" s="105">
        <f t="shared" si="41"/>
        <v>82533.09</v>
      </c>
      <c r="CA21" s="102">
        <f t="shared" si="42"/>
        <v>-3296.6021256122913</v>
      </c>
      <c r="CB21" s="102">
        <f t="shared" si="43"/>
        <v>-3.3211858044599509</v>
      </c>
    </row>
    <row r="22" spans="1:80" ht="18.75" customHeight="1" x14ac:dyDescent="0.3">
      <c r="A22" s="51" t="s">
        <v>57</v>
      </c>
      <c r="B22" s="162">
        <f>SUM('[1]Произв. прогр. Стоки (СВОД)'!E25)</f>
        <v>-325.17583333333334</v>
      </c>
      <c r="C22" s="165"/>
      <c r="D22" s="165"/>
      <c r="E22" s="162">
        <f>SUM('[1]Произв. прогр. Стоки (СВОД)'!F25)</f>
        <v>-325.17583333333334</v>
      </c>
      <c r="F22" s="95"/>
      <c r="G22" s="95"/>
      <c r="H22" s="162">
        <f>SUM('[1]Произв. прогр. Стоки (СВОД)'!G25)</f>
        <v>-325.17583333333334</v>
      </c>
      <c r="I22" s="95"/>
      <c r="J22" s="95"/>
      <c r="K22" s="166">
        <f t="shared" si="19"/>
        <v>-975.52750000000003</v>
      </c>
      <c r="L22" s="166">
        <f t="shared" si="19"/>
        <v>0</v>
      </c>
      <c r="M22" s="166">
        <f t="shared" si="19"/>
        <v>0</v>
      </c>
      <c r="N22" s="94">
        <f t="shared" si="20"/>
        <v>975.52750000000003</v>
      </c>
      <c r="O22" s="94">
        <f t="shared" si="21"/>
        <v>-100</v>
      </c>
      <c r="P22" s="162">
        <f>SUM('[1]Произв. прогр. Стоки (СВОД)'!I25)</f>
        <v>-325.17583333333334</v>
      </c>
      <c r="Q22" s="95"/>
      <c r="R22" s="95"/>
      <c r="S22" s="162">
        <f>SUM('[1]Произв. прогр. Стоки (СВОД)'!J25)</f>
        <v>-325.17583333333334</v>
      </c>
      <c r="T22" s="95"/>
      <c r="U22" s="95"/>
      <c r="V22" s="162">
        <f>SUM('[1]Произв. прогр. Стоки (СВОД)'!K25)</f>
        <v>-325.17583333333334</v>
      </c>
      <c r="W22" s="95"/>
      <c r="X22" s="95"/>
      <c r="Y22" s="166">
        <f t="shared" si="22"/>
        <v>-975.52750000000003</v>
      </c>
      <c r="Z22" s="166">
        <f t="shared" si="22"/>
        <v>0</v>
      </c>
      <c r="AA22" s="166">
        <f t="shared" si="22"/>
        <v>0</v>
      </c>
      <c r="AB22" s="94">
        <f t="shared" si="23"/>
        <v>975.52750000000003</v>
      </c>
      <c r="AC22" s="94">
        <f t="shared" si="24"/>
        <v>-100</v>
      </c>
      <c r="AD22" s="166">
        <f t="shared" si="25"/>
        <v>-1951.0550000000001</v>
      </c>
      <c r="AE22" s="166">
        <f t="shared" si="26"/>
        <v>0</v>
      </c>
      <c r="AF22" s="166">
        <f t="shared" si="26"/>
        <v>0</v>
      </c>
      <c r="AG22" s="94">
        <f t="shared" si="27"/>
        <v>1951.0550000000001</v>
      </c>
      <c r="AH22" s="94">
        <f t="shared" si="28"/>
        <v>-100</v>
      </c>
      <c r="AI22" s="162">
        <f>SUM('[1]Произв. прогр. Стоки (СВОД)'!N25)</f>
        <v>-325.17583333333334</v>
      </c>
      <c r="AJ22" s="95"/>
      <c r="AK22" s="95"/>
      <c r="AL22" s="162">
        <f>SUM('[1]Произв. прогр. Стоки (СВОД)'!O25)</f>
        <v>-325.17583333333334</v>
      </c>
      <c r="AM22" s="95"/>
      <c r="AN22" s="95"/>
      <c r="AO22" s="162">
        <f>SUM('[1]Произв. прогр. Стоки (СВОД)'!P25)</f>
        <v>-325.17583333333334</v>
      </c>
      <c r="AP22" s="95"/>
      <c r="AQ22" s="95"/>
      <c r="AR22" s="166">
        <f t="shared" si="29"/>
        <v>-975.52750000000003</v>
      </c>
      <c r="AS22" s="166">
        <f t="shared" si="29"/>
        <v>0</v>
      </c>
      <c r="AT22" s="166">
        <f t="shared" si="29"/>
        <v>0</v>
      </c>
      <c r="AU22" s="94">
        <f t="shared" si="30"/>
        <v>975.52750000000003</v>
      </c>
      <c r="AV22" s="94">
        <f t="shared" si="31"/>
        <v>-100</v>
      </c>
      <c r="AW22" s="166">
        <f t="shared" si="32"/>
        <v>-2926.5825</v>
      </c>
      <c r="AX22" s="166">
        <f t="shared" si="33"/>
        <v>0</v>
      </c>
      <c r="AY22" s="166">
        <f t="shared" si="33"/>
        <v>0</v>
      </c>
      <c r="AZ22" s="94">
        <f t="shared" si="34"/>
        <v>2926.5825</v>
      </c>
      <c r="BA22" s="94">
        <f t="shared" si="35"/>
        <v>-100</v>
      </c>
      <c r="BB22" s="162">
        <f>SUM('[1]Произв. прогр. Стоки (СВОД)'!S25)</f>
        <v>-325.17583333333334</v>
      </c>
      <c r="BC22" s="95"/>
      <c r="BD22" s="95"/>
      <c r="BE22" s="95"/>
      <c r="BF22" s="95"/>
      <c r="BG22" s="162">
        <f>SUM('[1]Произв. прогр. Стоки (СВОД)'!T25)</f>
        <v>-325.17583333333334</v>
      </c>
      <c r="BH22" s="95"/>
      <c r="BI22" s="95"/>
      <c r="BJ22" s="95"/>
      <c r="BK22" s="95"/>
      <c r="BL22" s="162">
        <f>SUM('[1]Произв. прогр. Стоки (СВОД)'!U25)</f>
        <v>-325.17583333333334</v>
      </c>
      <c r="BM22" s="95"/>
      <c r="BN22" s="95"/>
      <c r="BO22" s="95"/>
      <c r="BP22" s="95"/>
      <c r="BQ22" s="166">
        <f t="shared" si="36"/>
        <v>-975.52750000000003</v>
      </c>
      <c r="BR22" s="166">
        <f t="shared" si="36"/>
        <v>0</v>
      </c>
      <c r="BS22" s="166">
        <f t="shared" si="37"/>
        <v>0</v>
      </c>
      <c r="BT22" s="94">
        <f t="shared" si="38"/>
        <v>975.52750000000003</v>
      </c>
      <c r="BU22" s="94">
        <f t="shared" si="39"/>
        <v>-100</v>
      </c>
      <c r="BV22" s="166">
        <f t="shared" si="40"/>
        <v>-3902.11</v>
      </c>
      <c r="BW22" s="166">
        <f t="shared" si="40"/>
        <v>0</v>
      </c>
      <c r="BX22" s="166">
        <v>0</v>
      </c>
      <c r="BY22" s="166">
        <v>0</v>
      </c>
      <c r="BZ22" s="166">
        <f t="shared" si="41"/>
        <v>0</v>
      </c>
      <c r="CA22" s="94">
        <f t="shared" si="42"/>
        <v>3902.11</v>
      </c>
      <c r="CB22" s="94">
        <f t="shared" si="43"/>
        <v>-100</v>
      </c>
    </row>
    <row r="23" spans="1:80" ht="18.75" customHeight="1" x14ac:dyDescent="0.3">
      <c r="A23" s="39" t="s">
        <v>58</v>
      </c>
      <c r="B23" s="164">
        <f>SUM('[1]Произв. прогр. Стоки (СВОД)'!E26)</f>
        <v>26.565162556274473</v>
      </c>
      <c r="C23" s="164">
        <f t="shared" ref="C23:BZ23" si="49">SUM(C21/C9)</f>
        <v>26.627334791346495</v>
      </c>
      <c r="D23" s="164">
        <f t="shared" si="49"/>
        <v>25.117228231266047</v>
      </c>
      <c r="E23" s="164">
        <f>SUM('[1]Произв. прогр. Стоки (СВОД)'!F26)</f>
        <v>26.564750860740229</v>
      </c>
      <c r="F23" s="164">
        <f t="shared" si="49"/>
        <v>26.628301530323071</v>
      </c>
      <c r="G23" s="164">
        <f t="shared" si="49"/>
        <v>25.11704946996467</v>
      </c>
      <c r="H23" s="164">
        <f>SUM('[1]Произв. прогр. Стоки (СВОД)'!G26)</f>
        <v>26.564750860740229</v>
      </c>
      <c r="I23" s="164">
        <f t="shared" si="49"/>
        <v>26.471324176454836</v>
      </c>
      <c r="J23" s="164">
        <f t="shared" si="49"/>
        <v>24.974296299125381</v>
      </c>
      <c r="K23" s="167">
        <f t="shared" si="49"/>
        <v>26.564888626633401</v>
      </c>
      <c r="L23" s="167">
        <f t="shared" si="49"/>
        <v>26.576474693363192</v>
      </c>
      <c r="M23" s="167">
        <f t="shared" si="49"/>
        <v>25.069826572046601</v>
      </c>
      <c r="N23" s="102">
        <f t="shared" si="20"/>
        <v>1.15860667297909E-2</v>
      </c>
      <c r="O23" s="102">
        <f t="shared" si="21"/>
        <v>4.3614211573147543E-2</v>
      </c>
      <c r="P23" s="164">
        <f>SUM('[1]Произв. прогр. Стоки (СВОД)'!I26)</f>
        <v>26.56433432106747</v>
      </c>
      <c r="Q23" s="164">
        <f t="shared" si="49"/>
        <v>26.615443564573226</v>
      </c>
      <c r="R23" s="164">
        <f t="shared" si="49"/>
        <v>25.113988001263031</v>
      </c>
      <c r="S23" s="164">
        <f>SUM('[1]Произв. прогр. Стоки (СВОД)'!J26)</f>
        <v>26.560352582161549</v>
      </c>
      <c r="T23" s="164">
        <f t="shared" si="49"/>
        <v>26.609152374040267</v>
      </c>
      <c r="U23" s="164">
        <f t="shared" si="49"/>
        <v>25.113771106941837</v>
      </c>
      <c r="V23" s="164">
        <f>SUM('[1]Произв. прогр. Стоки (СВОД)'!K26)</f>
        <v>26.560352582161549</v>
      </c>
      <c r="W23" s="164">
        <f t="shared" si="49"/>
        <v>26.471408746397184</v>
      </c>
      <c r="X23" s="164">
        <f t="shared" si="49"/>
        <v>24.959505754647981</v>
      </c>
      <c r="Y23" s="167">
        <f t="shared" si="49"/>
        <v>26.561728393131052</v>
      </c>
      <c r="Z23" s="167">
        <f t="shared" si="49"/>
        <v>26.563873416171884</v>
      </c>
      <c r="AA23" s="167">
        <f t="shared" si="49"/>
        <v>25.06445052507026</v>
      </c>
      <c r="AB23" s="102">
        <f t="shared" si="23"/>
        <v>2.1450230408319726E-3</v>
      </c>
      <c r="AC23" s="102">
        <f t="shared" si="24"/>
        <v>8.0756154459688031E-3</v>
      </c>
      <c r="AD23" s="167">
        <f t="shared" si="49"/>
        <v>26.563343069905478</v>
      </c>
      <c r="AE23" s="167">
        <f t="shared" si="49"/>
        <v>26.570095404069765</v>
      </c>
      <c r="AF23" s="167">
        <f t="shared" si="49"/>
        <v>25.067103661391521</v>
      </c>
      <c r="AG23" s="102">
        <f t="shared" si="27"/>
        <v>6.7523341642861112E-3</v>
      </c>
      <c r="AH23" s="102">
        <f t="shared" si="28"/>
        <v>2.541974534800201E-2</v>
      </c>
      <c r="AI23" s="164">
        <f>SUM('[1]Произв. прогр. Стоки (СВОД)'!N26)</f>
        <v>34.534796478578315</v>
      </c>
      <c r="AJ23" s="164">
        <f t="shared" si="49"/>
        <v>34.629122923038771</v>
      </c>
      <c r="AK23" s="164">
        <f t="shared" si="49"/>
        <v>26.612293246037215</v>
      </c>
      <c r="AL23" s="164">
        <f>SUM('[1]Произв. прогр. Стоки (СВОД)'!O26)</f>
        <v>34.534796478578315</v>
      </c>
      <c r="AM23" s="164">
        <f t="shared" si="49"/>
        <v>34.62088039610088</v>
      </c>
      <c r="AN23" s="164">
        <f t="shared" si="49"/>
        <v>26.614393257507576</v>
      </c>
      <c r="AO23" s="164">
        <f>SUM('[1]Произв. прогр. Стоки (СВОД)'!P26)</f>
        <v>34.541355904457035</v>
      </c>
      <c r="AP23" s="164">
        <f t="shared" si="49"/>
        <v>34.368335083420845</v>
      </c>
      <c r="AQ23" s="164">
        <f t="shared" si="49"/>
        <v>26.453213121043547</v>
      </c>
      <c r="AR23" s="167">
        <f t="shared" si="49"/>
        <v>34.537062958197097</v>
      </c>
      <c r="AS23" s="167">
        <f t="shared" si="49"/>
        <v>34.537797489407204</v>
      </c>
      <c r="AT23" s="167">
        <f t="shared" si="49"/>
        <v>26.556746198608305</v>
      </c>
      <c r="AU23" s="102">
        <f t="shared" si="30"/>
        <v>7.3453121010658151E-4</v>
      </c>
      <c r="AV23" s="102">
        <f t="shared" si="31"/>
        <v>2.1267911837078964E-3</v>
      </c>
      <c r="AW23" s="167">
        <f t="shared" si="49"/>
        <v>29.18220957624715</v>
      </c>
      <c r="AX23" s="167">
        <f t="shared" si="49"/>
        <v>29.115803821608775</v>
      </c>
      <c r="AY23" s="167">
        <f t="shared" si="49"/>
        <v>25.536608410144161</v>
      </c>
      <c r="AZ23" s="102">
        <f t="shared" si="34"/>
        <v>-6.6405754638374503E-2</v>
      </c>
      <c r="BA23" s="102">
        <f t="shared" si="35"/>
        <v>-0.22755560871725575</v>
      </c>
      <c r="BB23" s="164">
        <f>SUM('[1]Произв. прогр. Стоки (СВОД)'!S26)</f>
        <v>34.542042102415657</v>
      </c>
      <c r="BC23" s="164">
        <f t="shared" si="49"/>
        <v>34.621021550732422</v>
      </c>
      <c r="BD23" s="164">
        <f t="shared" si="49"/>
        <v>34.663118659698739</v>
      </c>
      <c r="BE23" s="164">
        <f t="shared" si="49"/>
        <v>14.333333333333332</v>
      </c>
      <c r="BF23" s="164">
        <f t="shared" si="49"/>
        <v>26.623804005959279</v>
      </c>
      <c r="BG23" s="164">
        <f>SUM('[1]Произв. прогр. Стоки (СВОД)'!T26)</f>
        <v>34.542042102415657</v>
      </c>
      <c r="BH23" s="164">
        <f t="shared" si="49"/>
        <v>34.617519813162829</v>
      </c>
      <c r="BI23" s="164">
        <f t="shared" si="49"/>
        <v>34.661781068948315</v>
      </c>
      <c r="BJ23" s="164">
        <f t="shared" si="49"/>
        <v>14.017857142857141</v>
      </c>
      <c r="BK23" s="164">
        <f t="shared" si="49"/>
        <v>26.614872325741889</v>
      </c>
      <c r="BL23" s="164">
        <f>SUM('[1]Произв. прогр. Стоки (СВОД)'!U26)</f>
        <v>34.542720320250943</v>
      </c>
      <c r="BM23" s="164">
        <f t="shared" ref="BM23:BO23" si="50">SUM(BM21/BM9)</f>
        <v>34.422118561710398</v>
      </c>
      <c r="BN23" s="164">
        <f t="shared" si="50"/>
        <v>34.732859680284193</v>
      </c>
      <c r="BO23" s="164">
        <f t="shared" si="50"/>
        <v>14.235897435897437</v>
      </c>
      <c r="BP23" s="164">
        <f t="shared" si="49"/>
        <v>26.450730132512486</v>
      </c>
      <c r="BQ23" s="167">
        <f t="shared" si="49"/>
        <v>34.542269054806624</v>
      </c>
      <c r="BR23" s="167">
        <f t="shared" si="49"/>
        <v>34.554182387515723</v>
      </c>
      <c r="BS23" s="167">
        <f t="shared" si="49"/>
        <v>26.567067486950034</v>
      </c>
      <c r="BT23" s="102">
        <f t="shared" si="38"/>
        <v>1.1913332709099222E-2</v>
      </c>
      <c r="BU23" s="102">
        <f t="shared" si="39"/>
        <v>3.4489143403396247E-2</v>
      </c>
      <c r="BV23" s="167">
        <f t="shared" si="49"/>
        <v>30.551533004900786</v>
      </c>
      <c r="BW23" s="167">
        <f t="shared" si="49"/>
        <v>30.460946149783133</v>
      </c>
      <c r="BX23" s="167">
        <f t="shared" si="49"/>
        <v>30.555451259849558</v>
      </c>
      <c r="BY23" s="167">
        <f t="shared" si="49"/>
        <v>14.23991670320035</v>
      </c>
      <c r="BZ23" s="167">
        <f t="shared" si="49"/>
        <v>25.813209187694696</v>
      </c>
      <c r="CA23" s="102">
        <f t="shared" si="42"/>
        <v>-9.0586855117653187E-2</v>
      </c>
      <c r="CB23" s="102">
        <f t="shared" si="43"/>
        <v>-0.29650510533504848</v>
      </c>
    </row>
    <row r="24" spans="1:80" ht="18.75" customHeight="1" x14ac:dyDescent="0.3">
      <c r="A24" s="67" t="s">
        <v>59</v>
      </c>
      <c r="B24" s="168">
        <f>SUM('[1]Произв. прогр. Стоки (СВОД)'!E27)</f>
        <v>23.47</v>
      </c>
      <c r="C24" s="168">
        <f t="shared" ref="C24:D24" si="51">SUM(C17/C10)</f>
        <v>23.466523707410055</v>
      </c>
      <c r="D24" s="168">
        <f t="shared" si="51"/>
        <v>22.500333624185185</v>
      </c>
      <c r="E24" s="168">
        <f>SUM('[1]Произв. прогр. Стоки (СВОД)'!F27)</f>
        <v>23.47</v>
      </c>
      <c r="F24" s="168">
        <f t="shared" ref="F24:G24" si="52">SUM(F17/F10)</f>
        <v>23.46599319863973</v>
      </c>
      <c r="G24" s="168">
        <f t="shared" si="52"/>
        <v>22.500350525788683</v>
      </c>
      <c r="H24" s="168">
        <f>SUM('[1]Произв. прогр. Стоки (СВОД)'!G27)</f>
        <v>23.47</v>
      </c>
      <c r="I24" s="168">
        <f t="shared" ref="I24:J24" si="53">SUM(I17/I10)</f>
        <v>23.466221006786185</v>
      </c>
      <c r="J24" s="168">
        <f t="shared" si="53"/>
        <v>22.499999999999996</v>
      </c>
      <c r="K24" s="169">
        <f>SUM(K17/K10)</f>
        <v>23.470000000000002</v>
      </c>
      <c r="L24" s="169">
        <f t="shared" ref="L24:M24" si="54">SUM(L17/L10)</f>
        <v>23.466250596933818</v>
      </c>
      <c r="M24" s="169">
        <f t="shared" si="54"/>
        <v>22.50022821401403</v>
      </c>
      <c r="N24" s="94">
        <f t="shared" ref="N24:N27" si="55">SUM(L24-K24)</f>
        <v>-3.7494030661839872E-3</v>
      </c>
      <c r="O24" s="94">
        <f t="shared" ref="O24:O27" si="56">SUM(N24/K24*100)</f>
        <v>-1.5975300665462235E-2</v>
      </c>
      <c r="P24" s="168">
        <f>SUM('[1]Произв. прогр. Стоки (СВОД)'!I27)</f>
        <v>23.47</v>
      </c>
      <c r="Q24" s="168">
        <f t="shared" ref="Q24:R24" si="57">SUM(Q17/Q10)</f>
        <v>23.466162130694222</v>
      </c>
      <c r="R24" s="168">
        <f t="shared" si="57"/>
        <v>22.500730460189921</v>
      </c>
      <c r="S24" s="168">
        <f>SUM('[1]Произв. прогр. Стоки (СВОД)'!J27)</f>
        <v>23.47</v>
      </c>
      <c r="T24" s="168">
        <f t="shared" ref="T24:U24" si="58">SUM(T17/T10)</f>
        <v>23.465791188411607</v>
      </c>
      <c r="U24" s="168">
        <f t="shared" si="58"/>
        <v>22.499999999999996</v>
      </c>
      <c r="V24" s="168">
        <f>SUM('[1]Произв. прогр. Стоки (СВОД)'!K27)</f>
        <v>23.47</v>
      </c>
      <c r="W24" s="168">
        <f t="shared" ref="W24:X24" si="59">SUM(W17/W10)</f>
        <v>23.465554409972817</v>
      </c>
      <c r="X24" s="168">
        <f t="shared" si="59"/>
        <v>22.498979752001254</v>
      </c>
      <c r="Y24" s="169">
        <f>SUM(Y17/Y10)</f>
        <v>23.47</v>
      </c>
      <c r="Z24" s="169">
        <f t="shared" ref="Z24:AA24" si="60">SUM(Z17/Z10)</f>
        <v>23.465833091014829</v>
      </c>
      <c r="AA24" s="169">
        <f t="shared" si="60"/>
        <v>22.49994280204605</v>
      </c>
      <c r="AB24" s="94">
        <f t="shared" si="23"/>
        <v>-4.1669089851694707E-3</v>
      </c>
      <c r="AC24" s="94">
        <f t="shared" si="24"/>
        <v>-1.7754192523091059E-2</v>
      </c>
      <c r="AD24" s="169">
        <f>SUM(AD17/AD10)</f>
        <v>23.47</v>
      </c>
      <c r="AE24" s="169">
        <f t="shared" ref="AE24:AF24" si="61">SUM(AE17/AE10)</f>
        <v>23.46603984375637</v>
      </c>
      <c r="AF24" s="169">
        <f t="shared" si="61"/>
        <v>22.500083093746362</v>
      </c>
      <c r="AG24" s="94">
        <f t="shared" si="27"/>
        <v>-3.9601562436288873E-3</v>
      </c>
      <c r="AH24" s="94">
        <f t="shared" si="28"/>
        <v>-1.6873269039748139E-2</v>
      </c>
      <c r="AI24" s="168">
        <f>SUM('[1]Произв. прогр. Стоки (СВОД)'!N27)</f>
        <v>24.87</v>
      </c>
      <c r="AJ24" s="168">
        <f t="shared" ref="AJ24:AK24" si="62">SUM(AJ17/AJ10)</f>
        <v>24.871126228269087</v>
      </c>
      <c r="AK24" s="168">
        <f t="shared" si="62"/>
        <v>23.46600510348738</v>
      </c>
      <c r="AL24" s="168">
        <f>SUM('[1]Произв. прогр. Стоки (СВОД)'!O27)</f>
        <v>24.87</v>
      </c>
      <c r="AM24" s="168">
        <f t="shared" ref="AM24:AN24" si="63">SUM(AM17/AM10)</f>
        <v>24.872230682320577</v>
      </c>
      <c r="AN24" s="168">
        <f t="shared" si="63"/>
        <v>23.466976346841797</v>
      </c>
      <c r="AO24" s="168">
        <f>SUM('[1]Произв. прогр. Стоки (СВОД)'!P27)</f>
        <v>24.87</v>
      </c>
      <c r="AP24" s="168">
        <f t="shared" ref="AP24:AQ24" si="64">SUM(AP17/AP10)</f>
        <v>24.872497641756631</v>
      </c>
      <c r="AQ24" s="168">
        <f t="shared" si="64"/>
        <v>23.465390279823268</v>
      </c>
      <c r="AR24" s="169">
        <f>SUM(AR17/AR10)</f>
        <v>24.87</v>
      </c>
      <c r="AS24" s="169">
        <f t="shared" ref="AS24:AT24" si="65">SUM(AS17/AS10)</f>
        <v>24.871965632062942</v>
      </c>
      <c r="AT24" s="169">
        <f t="shared" si="65"/>
        <v>23.466122507945681</v>
      </c>
      <c r="AU24" s="94">
        <f t="shared" si="30"/>
        <v>1.9656320629408697E-3</v>
      </c>
      <c r="AV24" s="94">
        <f t="shared" si="31"/>
        <v>7.9036271127497764E-3</v>
      </c>
      <c r="AW24" s="169">
        <f>SUM(AW17/AW10)</f>
        <v>23.929771658831427</v>
      </c>
      <c r="AX24" s="169">
        <f t="shared" ref="AX24:AY24" si="66">SUM(AX17/AX10)</f>
        <v>23.917276704136444</v>
      </c>
      <c r="AY24" s="169">
        <f t="shared" si="66"/>
        <v>22.804515086329541</v>
      </c>
      <c r="AZ24" s="94">
        <f t="shared" si="34"/>
        <v>-1.2494954694982852E-2</v>
      </c>
      <c r="BA24" s="94">
        <f t="shared" si="35"/>
        <v>-5.2215102062503432E-2</v>
      </c>
      <c r="BB24" s="168">
        <f>SUM('[1]Произв. прогр. Стоки (СВОД)'!S27)</f>
        <v>24.87</v>
      </c>
      <c r="BC24" s="168">
        <f t="shared" ref="BC24:BF24" si="67">SUM(BC17/BC10)</f>
        <v>24.873621162964813</v>
      </c>
      <c r="BD24" s="168">
        <f t="shared" si="67"/>
        <v>24.873621162964813</v>
      </c>
      <c r="BE24" s="168"/>
      <c r="BF24" s="168">
        <f t="shared" si="67"/>
        <v>23.46578238341969</v>
      </c>
      <c r="BG24" s="168">
        <f>SUM('[1]Произв. прогр. Стоки (СВОД)'!T27)</f>
        <v>24.87</v>
      </c>
      <c r="BH24" s="168">
        <f t="shared" ref="BH24:BK24" si="68">SUM(BH17/BH10)</f>
        <v>24.872739590390328</v>
      </c>
      <c r="BI24" s="168">
        <f t="shared" si="68"/>
        <v>24.872739590390328</v>
      </c>
      <c r="BJ24" s="168"/>
      <c r="BK24" s="168">
        <f t="shared" si="68"/>
        <v>23.465571893986091</v>
      </c>
      <c r="BL24" s="168">
        <f>SUM('[1]Произв. прогр. Стоки (СВОД)'!U27)</f>
        <v>24.87</v>
      </c>
      <c r="BM24" s="168">
        <f t="shared" ref="BM24:BN24" si="69">SUM(BM17/BM10)</f>
        <v>24.873005675125814</v>
      </c>
      <c r="BN24" s="168">
        <f t="shared" si="69"/>
        <v>24.873005675125814</v>
      </c>
      <c r="BO24" s="168"/>
      <c r="BP24" s="168">
        <f t="shared" ref="BP24" si="70">SUM(BP17/BP10)</f>
        <v>23.466034350166623</v>
      </c>
      <c r="BQ24" s="169">
        <f>SUM(BQ17/BQ10)</f>
        <v>24.87</v>
      </c>
      <c r="BR24" s="169">
        <f t="shared" ref="BR24:BS24" si="71">SUM(BR17/BR10)</f>
        <v>24.873130461814792</v>
      </c>
      <c r="BS24" s="169">
        <f t="shared" si="71"/>
        <v>23.465784396478956</v>
      </c>
      <c r="BT24" s="94">
        <f t="shared" si="38"/>
        <v>3.1304618147913743E-3</v>
      </c>
      <c r="BU24" s="94">
        <f t="shared" si="39"/>
        <v>1.2587301225538297E-2</v>
      </c>
      <c r="BV24" s="169">
        <f>SUM(BV17/BV10)</f>
        <v>24.169999999999998</v>
      </c>
      <c r="BW24" s="169">
        <f t="shared" ref="BW24:BZ24" si="72">SUM(BW17/BW10)</f>
        <v>24.149342535598677</v>
      </c>
      <c r="BX24" s="169">
        <f t="shared" si="72"/>
        <v>24.149342535598677</v>
      </c>
      <c r="BY24" s="169"/>
      <c r="BZ24" s="169">
        <f t="shared" si="72"/>
        <v>22.985751819751638</v>
      </c>
      <c r="CA24" s="94">
        <f t="shared" si="42"/>
        <v>-2.065746440132088E-2</v>
      </c>
      <c r="CB24" s="94">
        <f t="shared" si="43"/>
        <v>-8.5467374436577911E-2</v>
      </c>
    </row>
    <row r="25" spans="1:80" ht="18.75" customHeight="1" x14ac:dyDescent="0.3">
      <c r="A25" s="67" t="s">
        <v>60</v>
      </c>
      <c r="B25" s="168">
        <f>SUM('[1]Произв. прогр. Стоки (СВОД)'!E28)</f>
        <v>3.1655529331358352</v>
      </c>
      <c r="C25" s="168">
        <f t="shared" ref="C25:D27" si="73">SUM(C18/C10)</f>
        <v>3.170073862282583</v>
      </c>
      <c r="D25" s="168">
        <f t="shared" si="73"/>
        <v>2.6300364420263818</v>
      </c>
      <c r="E25" s="168">
        <f>SUM('[1]Произв. прогр. Стоки (СВОД)'!F28)</f>
        <v>3.1655529331358352</v>
      </c>
      <c r="F25" s="168">
        <f t="shared" ref="F25:G27" si="74">SUM(F18/F10)</f>
        <v>3.1699839967993597</v>
      </c>
      <c r="G25" s="168">
        <f t="shared" si="74"/>
        <v>2.6300450676014022</v>
      </c>
      <c r="H25" s="168">
        <f>SUM('[1]Произв. прогр. Стоки (СВОД)'!G28)</f>
        <v>3.1655529331358352</v>
      </c>
      <c r="I25" s="168">
        <f t="shared" ref="I25:J27" si="75">SUM(I18/I10)</f>
        <v>3.1700091157702825</v>
      </c>
      <c r="J25" s="168">
        <f t="shared" si="75"/>
        <v>2.6299868033702158</v>
      </c>
      <c r="K25" s="169">
        <f>SUM(K18/K10)</f>
        <v>3.1655529331358356</v>
      </c>
      <c r="L25" s="169">
        <f t="shared" ref="L25:M27" si="76">SUM(L18/L10)</f>
        <v>3.1700232186671502</v>
      </c>
      <c r="M25" s="169">
        <f t="shared" si="76"/>
        <v>2.6300228214014032</v>
      </c>
      <c r="N25" s="94">
        <f t="shared" si="55"/>
        <v>4.4702855313145662E-3</v>
      </c>
      <c r="O25" s="94">
        <f t="shared" si="56"/>
        <v>0.14121657813778038</v>
      </c>
      <c r="P25" s="168">
        <f>SUM('[1]Произв. прогр. Стоки (СВОД)'!I28)</f>
        <v>3.1655529331358352</v>
      </c>
      <c r="Q25" s="168">
        <f t="shared" ref="Q25:R27" si="77">SUM(Q18/Q10)</f>
        <v>3.1699898122544026</v>
      </c>
      <c r="R25" s="168">
        <f t="shared" si="77"/>
        <v>2.630067567567568</v>
      </c>
      <c r="S25" s="168">
        <f>SUM('[1]Произв. прогр. Стоки (СВОД)'!J28)</f>
        <v>3.1655529331358352</v>
      </c>
      <c r="T25" s="168">
        <f t="shared" ref="T25:U27" si="78">SUM(T18/T10)</f>
        <v>3.169966417723423</v>
      </c>
      <c r="U25" s="168">
        <f t="shared" si="78"/>
        <v>2.6300188361257066</v>
      </c>
      <c r="V25" s="168">
        <f>SUM('[1]Произв. прогр. Стоки (СВОД)'!K28)</f>
        <v>3.1655529331358352</v>
      </c>
      <c r="W25" s="168">
        <f t="shared" ref="W25:X27" si="79">SUM(W18/W10)</f>
        <v>3.169931577467429</v>
      </c>
      <c r="X25" s="168">
        <f t="shared" si="79"/>
        <v>2.6298854183016793</v>
      </c>
      <c r="Y25" s="169">
        <f>SUM(Y18/Y10)</f>
        <v>3.1655529331358356</v>
      </c>
      <c r="Z25" s="169">
        <f t="shared" ref="Z25:AA27" si="80">SUM(Z18/Z10)</f>
        <v>3.1699621983134634</v>
      </c>
      <c r="AA25" s="169">
        <f t="shared" si="80"/>
        <v>2.6299946070500568</v>
      </c>
      <c r="AB25" s="94">
        <f t="shared" si="23"/>
        <v>4.4092651776277414E-3</v>
      </c>
      <c r="AC25" s="94">
        <f t="shared" si="24"/>
        <v>0.13928894164027986</v>
      </c>
      <c r="AD25" s="169">
        <f>SUM(AD18/AD10)</f>
        <v>3.1655529331358356</v>
      </c>
      <c r="AE25" s="169">
        <f t="shared" ref="AE25:AF27" si="81">SUM(AE18/AE10)</f>
        <v>3.1699924161495243</v>
      </c>
      <c r="AF25" s="169">
        <f t="shared" si="81"/>
        <v>2.6300084755621294</v>
      </c>
      <c r="AG25" s="94">
        <f t="shared" si="27"/>
        <v>4.4394830136886831E-3</v>
      </c>
      <c r="AH25" s="94">
        <f t="shared" si="28"/>
        <v>0.14024352482682628</v>
      </c>
      <c r="AI25" s="168">
        <f>SUM('[1]Произв. прогр. Стоки (СВОД)'!N28)</f>
        <v>9.7886798219929894</v>
      </c>
      <c r="AJ25" s="168">
        <f t="shared" ref="AJ25:AK27" si="82">SUM(AJ18/AJ10)</f>
        <v>9.79046539250621</v>
      </c>
      <c r="AK25" s="168">
        <f t="shared" si="82"/>
        <v>3.1700028352707683</v>
      </c>
      <c r="AL25" s="168">
        <f>SUM('[1]Произв. прогр. Стоки (СВОД)'!O28)</f>
        <v>9.7886798219929894</v>
      </c>
      <c r="AM25" s="168">
        <f t="shared" ref="AM25:AN27" si="83">SUM(AM18/AM10)</f>
        <v>9.789752910546742</v>
      </c>
      <c r="AN25" s="168">
        <f t="shared" si="83"/>
        <v>3.1701105237866414</v>
      </c>
      <c r="AO25" s="168">
        <f>SUM('[1]Произв. прогр. Стоки (СВОД)'!P28)</f>
        <v>9.7886798219929894</v>
      </c>
      <c r="AP25" s="168">
        <f t="shared" ref="AP25:AQ27" si="84">SUM(AP18/AP10)</f>
        <v>9.7898019075568605</v>
      </c>
      <c r="AQ25" s="168">
        <f t="shared" si="84"/>
        <v>3.1698926993477801</v>
      </c>
      <c r="AR25" s="169">
        <f>SUM(AR18/AR10)</f>
        <v>9.7886798219929876</v>
      </c>
      <c r="AS25" s="169">
        <f t="shared" ref="AS25:AT27" si="85">SUM(AS18/AS10)</f>
        <v>9.7899967219337167</v>
      </c>
      <c r="AT25" s="169">
        <f t="shared" si="85"/>
        <v>3.1700014446691709</v>
      </c>
      <c r="AU25" s="94">
        <f t="shared" si="30"/>
        <v>1.3168999407291437E-3</v>
      </c>
      <c r="AV25" s="94">
        <f t="shared" si="31"/>
        <v>1.3453294669730257E-2</v>
      </c>
      <c r="AW25" s="169">
        <f>SUM(AW18/AW10)</f>
        <v>5.340642959093624</v>
      </c>
      <c r="AX25" s="169">
        <f t="shared" ref="AX25:AY27" si="86">SUM(AX18/AX10)</f>
        <v>5.2947062406556284</v>
      </c>
      <c r="AY25" s="169">
        <f t="shared" si="86"/>
        <v>2.8001786913420066</v>
      </c>
      <c r="AZ25" s="94">
        <f t="shared" si="34"/>
        <v>-4.5936718437995516E-2</v>
      </c>
      <c r="BA25" s="94">
        <f t="shared" si="35"/>
        <v>-0.86013460906945882</v>
      </c>
      <c r="BB25" s="168">
        <f>SUM('[1]Произв. прогр. Стоки (СВОД)'!S28)</f>
        <v>9.7886798219929894</v>
      </c>
      <c r="BC25" s="168">
        <f t="shared" ref="BC25:BF27" si="87">SUM(BC18/BC10)</f>
        <v>9.790316945345646</v>
      </c>
      <c r="BD25" s="168">
        <f t="shared" si="87"/>
        <v>9.790316945345646</v>
      </c>
      <c r="BE25" s="168"/>
      <c r="BF25" s="168">
        <f t="shared" si="87"/>
        <v>3.1699481865284973</v>
      </c>
      <c r="BG25" s="168">
        <f>SUM('[1]Произв. прогр. Стоки (СВОД)'!T28)</f>
        <v>9.7886798219929894</v>
      </c>
      <c r="BH25" s="168">
        <f t="shared" ref="BH25:BK27" si="88">SUM(BH18/BH10)</f>
        <v>9.7899317317212997</v>
      </c>
      <c r="BI25" s="168">
        <f t="shared" si="88"/>
        <v>9.7899317317212997</v>
      </c>
      <c r="BJ25" s="168"/>
      <c r="BK25" s="168">
        <f t="shared" si="88"/>
        <v>3.1699392445187993</v>
      </c>
      <c r="BL25" s="168">
        <f>SUM('[1]Произв. прогр. Стоки (СВОД)'!U28)</f>
        <v>9.7886798219929894</v>
      </c>
      <c r="BM25" s="168">
        <f t="shared" ref="BM25:BN27" si="89">SUM(BM18/BM10)</f>
        <v>9.790020344790662</v>
      </c>
      <c r="BN25" s="168">
        <f t="shared" si="89"/>
        <v>9.790020344790662</v>
      </c>
      <c r="BO25" s="168"/>
      <c r="BP25" s="168">
        <f t="shared" ref="BP25:BP27" si="90">SUM(BP18/BP10)</f>
        <v>3.1700076903358108</v>
      </c>
      <c r="BQ25" s="169">
        <f>SUM(BQ18/BQ10)</f>
        <v>9.7886798219929876</v>
      </c>
      <c r="BR25" s="169">
        <f t="shared" ref="BR25:BS27" si="91">SUM(BR18/BR10)</f>
        <v>9.7900936064384645</v>
      </c>
      <c r="BS25" s="169">
        <f t="shared" si="91"/>
        <v>3.1699626190763293</v>
      </c>
      <c r="BT25" s="94">
        <f t="shared" si="38"/>
        <v>1.4137844454769066E-3</v>
      </c>
      <c r="BU25" s="94">
        <f t="shared" si="39"/>
        <v>1.4443055357684162E-2</v>
      </c>
      <c r="BV25" s="169">
        <f>SUM(BV18/BV10)</f>
        <v>6.4771163775644123</v>
      </c>
      <c r="BW25" s="169">
        <f t="shared" ref="BW25:BZ27" si="92">SUM(BW18/BW10)</f>
        <v>6.386113580329738</v>
      </c>
      <c r="BX25" s="169">
        <f t="shared" si="92"/>
        <v>6.386113580329738</v>
      </c>
      <c r="BY25" s="169"/>
      <c r="BZ25" s="169">
        <f t="shared" si="92"/>
        <v>2.9015268563119152</v>
      </c>
      <c r="CA25" s="94">
        <f t="shared" si="42"/>
        <v>-9.1002797234674304E-2</v>
      </c>
      <c r="CB25" s="94">
        <f t="shared" si="43"/>
        <v>-1.4049893799946522</v>
      </c>
    </row>
    <row r="26" spans="1:80" ht="18.75" customHeight="1" x14ac:dyDescent="0.3">
      <c r="A26" s="67" t="s">
        <v>121</v>
      </c>
      <c r="B26" s="168">
        <f>SUM('[1]Произв. прогр. Стоки (СВОД)'!E29)</f>
        <v>14.242272904345374</v>
      </c>
      <c r="C26" s="168">
        <f t="shared" si="73"/>
        <v>14.873949579831933</v>
      </c>
      <c r="D26" s="168">
        <f t="shared" si="73"/>
        <v>14.161290322580644</v>
      </c>
      <c r="E26" s="168">
        <f>SUM('[1]Произв. прогр. Стоки (СВОД)'!F29)</f>
        <v>14.242272904345374</v>
      </c>
      <c r="F26" s="168">
        <f t="shared" si="74"/>
        <v>14.94736842105263</v>
      </c>
      <c r="G26" s="168">
        <f t="shared" si="74"/>
        <v>14.21875</v>
      </c>
      <c r="H26" s="168">
        <f>SUM('[1]Произв. прогр. Стоки (СВОД)'!G29)</f>
        <v>14.242272904345374</v>
      </c>
      <c r="I26" s="168">
        <f t="shared" si="75"/>
        <v>14.866847826086957</v>
      </c>
      <c r="J26" s="168">
        <f t="shared" si="75"/>
        <v>14.275862068965518</v>
      </c>
      <c r="K26" s="169">
        <f>SUM(K19/K11)</f>
        <v>14.242272904345374</v>
      </c>
      <c r="L26" s="169">
        <f t="shared" si="76"/>
        <v>14.870983446932813</v>
      </c>
      <c r="M26" s="169">
        <f t="shared" si="76"/>
        <v>14.263636363636362</v>
      </c>
      <c r="N26" s="94">
        <f t="shared" si="55"/>
        <v>0.62871054258743975</v>
      </c>
      <c r="O26" s="94">
        <f t="shared" si="56"/>
        <v>4.4143975249597815</v>
      </c>
      <c r="P26" s="168">
        <f>SUM('[1]Произв. прогр. Стоки (СВОД)'!I29)</f>
        <v>14.242272904345374</v>
      </c>
      <c r="Q26" s="168">
        <f t="shared" si="77"/>
        <v>4.1923076923076925</v>
      </c>
      <c r="R26" s="168">
        <f t="shared" si="77"/>
        <v>14.186046511627906</v>
      </c>
      <c r="S26" s="168">
        <f>SUM('[1]Произв. прогр. Стоки (СВОД)'!J29)</f>
        <v>14.242272904345374</v>
      </c>
      <c r="T26" s="168">
        <f t="shared" si="78"/>
        <v>14.305084745762711</v>
      </c>
      <c r="U26" s="168">
        <f t="shared" si="78"/>
        <v>14.076923076923077</v>
      </c>
      <c r="V26" s="168">
        <f>SUM('[1]Произв. прогр. Стоки (СВОД)'!K29)</f>
        <v>14.242272904345374</v>
      </c>
      <c r="W26" s="168">
        <f t="shared" si="79"/>
        <v>14.247999999999999</v>
      </c>
      <c r="X26" s="168">
        <f t="shared" si="79"/>
        <v>14.309582309582309</v>
      </c>
      <c r="Y26" s="169">
        <f>SUM(Y19/Y11)</f>
        <v>14.242272904345374</v>
      </c>
      <c r="Z26" s="169">
        <f t="shared" si="80"/>
        <v>13.686956521739132</v>
      </c>
      <c r="AA26" s="169">
        <f t="shared" si="80"/>
        <v>14.280163599182002</v>
      </c>
      <c r="AB26" s="94">
        <f t="shared" si="23"/>
        <v>-0.55531638260624128</v>
      </c>
      <c r="AC26" s="94">
        <f t="shared" si="24"/>
        <v>-3.8990713514330428</v>
      </c>
      <c r="AD26" s="169">
        <f>SUM(AD19/AD11)</f>
        <v>14.242272904345374</v>
      </c>
      <c r="AE26" s="169">
        <f t="shared" si="81"/>
        <v>14.24552135966927</v>
      </c>
      <c r="AF26" s="169">
        <f t="shared" si="81"/>
        <v>14.272335844994616</v>
      </c>
      <c r="AG26" s="94">
        <f t="shared" si="27"/>
        <v>3.2484553238969482E-3</v>
      </c>
      <c r="AH26" s="94">
        <f t="shared" si="28"/>
        <v>2.2808545698529845E-2</v>
      </c>
      <c r="AI26" s="168">
        <f>SUM('[1]Произв. прогр. Стоки (СВОД)'!N29)</f>
        <v>14.242272904345374</v>
      </c>
      <c r="AJ26" s="168">
        <f t="shared" si="82"/>
        <v>14.176470588235293</v>
      </c>
      <c r="AK26" s="168">
        <f t="shared" si="82"/>
        <v>14.913043478260869</v>
      </c>
      <c r="AL26" s="168">
        <f>SUM('[1]Произв. прогр. Стоки (СВОД)'!O29)</f>
        <v>14.242272904345374</v>
      </c>
      <c r="AM26" s="168">
        <f t="shared" si="83"/>
        <v>14.173076923076923</v>
      </c>
      <c r="AN26" s="168">
        <f t="shared" si="83"/>
        <v>14.875</v>
      </c>
      <c r="AO26" s="168">
        <f>SUM('[1]Произв. прогр. Стоки (СВОД)'!P29)</f>
        <v>14.242272904345374</v>
      </c>
      <c r="AP26" s="168">
        <f t="shared" si="84"/>
        <v>14.266304347826086</v>
      </c>
      <c r="AQ26" s="168">
        <f t="shared" si="84"/>
        <v>14.8675</v>
      </c>
      <c r="AR26" s="169">
        <f>SUM(AR19/AR11)</f>
        <v>14.242272904345374</v>
      </c>
      <c r="AS26" s="169">
        <f t="shared" si="85"/>
        <v>14.248898678414097</v>
      </c>
      <c r="AT26" s="169">
        <f t="shared" si="85"/>
        <v>14.872469635627532</v>
      </c>
      <c r="AU26" s="94">
        <f t="shared" si="30"/>
        <v>6.6257740687234445E-3</v>
      </c>
      <c r="AV26" s="94">
        <f t="shared" si="31"/>
        <v>4.6521886732713111E-2</v>
      </c>
      <c r="AW26" s="169">
        <f>SUM(AW19/AW11)</f>
        <v>14.242272904345374</v>
      </c>
      <c r="AX26" s="169">
        <f t="shared" si="86"/>
        <v>14.246678743961352</v>
      </c>
      <c r="AY26" s="169">
        <f t="shared" si="86"/>
        <v>14.480674631061138</v>
      </c>
      <c r="AZ26" s="94">
        <f t="shared" si="34"/>
        <v>4.405839615978735E-3</v>
      </c>
      <c r="BA26" s="94">
        <f t="shared" si="35"/>
        <v>3.0934947290853384E-2</v>
      </c>
      <c r="BB26" s="168">
        <f>SUM('[1]Произв. прогр. Стоки (СВОД)'!S29)</f>
        <v>14.242272904345374</v>
      </c>
      <c r="BC26" s="168">
        <f t="shared" si="87"/>
        <v>14.333333333333332</v>
      </c>
      <c r="BD26" s="168"/>
      <c r="BE26" s="168">
        <f t="shared" si="87"/>
        <v>14.333333333333332</v>
      </c>
      <c r="BF26" s="168">
        <f t="shared" si="87"/>
        <v>14.625</v>
      </c>
      <c r="BG26" s="168">
        <f>SUM('[1]Произв. прогр. Стоки (СВОД)'!T29)</f>
        <v>14.242272904345374</v>
      </c>
      <c r="BH26" s="168">
        <f t="shared" si="88"/>
        <v>14.017857142857141</v>
      </c>
      <c r="BI26" s="168"/>
      <c r="BJ26" s="168">
        <f t="shared" si="88"/>
        <v>14.017857142857141</v>
      </c>
      <c r="BK26" s="168">
        <f t="shared" si="88"/>
        <v>15.018867924528301</v>
      </c>
      <c r="BL26" s="168">
        <f>SUM('[1]Произв. прогр. Стоки (СВОД)'!U29)</f>
        <v>14.242272904345374</v>
      </c>
      <c r="BM26" s="168">
        <f t="shared" si="89"/>
        <v>14.235897435897437</v>
      </c>
      <c r="BN26" s="168"/>
      <c r="BO26" s="168">
        <f t="shared" ref="BO26" si="93">SUM(BO19/BO11)</f>
        <v>14.235897435897437</v>
      </c>
      <c r="BP26" s="168">
        <f t="shared" si="90"/>
        <v>14.893364928909953</v>
      </c>
      <c r="BQ26" s="169">
        <f>SUM(BQ19/BQ11)</f>
        <v>14.242272904345374</v>
      </c>
      <c r="BR26" s="169">
        <f t="shared" si="91"/>
        <v>14.222</v>
      </c>
      <c r="BS26" s="169">
        <f t="shared" si="91"/>
        <v>14.893787575150299</v>
      </c>
      <c r="BT26" s="94">
        <f t="shared" si="38"/>
        <v>-2.0272904345373988E-2</v>
      </c>
      <c r="BU26" s="94">
        <f t="shared" si="39"/>
        <v>-0.14234318132738943</v>
      </c>
      <c r="BV26" s="169">
        <f>SUM(BV19/BV11)</f>
        <v>14.242272904345374</v>
      </c>
      <c r="BW26" s="169">
        <f t="shared" si="92"/>
        <v>14.23991670320035</v>
      </c>
      <c r="BX26" s="169"/>
      <c r="BY26" s="169">
        <f t="shared" ref="BY26" si="94">SUM(BY19/BY11)</f>
        <v>14.23991670320035</v>
      </c>
      <c r="BZ26" s="169">
        <f t="shared" si="92"/>
        <v>14.58792924037461</v>
      </c>
      <c r="CA26" s="94">
        <f t="shared" si="42"/>
        <v>-2.3562011450231068E-3</v>
      </c>
      <c r="CB26" s="94">
        <f t="shared" si="43"/>
        <v>-1.6543715745709526E-2</v>
      </c>
    </row>
    <row r="27" spans="1:80" ht="18.75" customHeight="1" x14ac:dyDescent="0.3">
      <c r="A27" s="67" t="s">
        <v>61</v>
      </c>
      <c r="B27" s="168">
        <f>SUM('[1]Произв. прогр. Стоки (СВОД)'!E30)</f>
        <v>26.635552933135834</v>
      </c>
      <c r="C27" s="168">
        <f t="shared" si="73"/>
        <v>26.641419141914191</v>
      </c>
      <c r="D27" s="168">
        <f t="shared" si="73"/>
        <v>25.130736910148674</v>
      </c>
      <c r="E27" s="168">
        <f>SUM('[1]Произв. прогр. Стоки (СВОД)'!F30)</f>
        <v>26.635552933135834</v>
      </c>
      <c r="F27" s="168">
        <f t="shared" si="74"/>
        <v>26.63891472868217</v>
      </c>
      <c r="G27" s="168">
        <f t="shared" si="74"/>
        <v>25.128523583589171</v>
      </c>
      <c r="H27" s="168">
        <f>SUM('[1]Произв. прогр. Стоки (СВОД)'!G30)</f>
        <v>26.635552933135834</v>
      </c>
      <c r="I27" s="168">
        <f t="shared" si="75"/>
        <v>26.639714428025901</v>
      </c>
      <c r="J27" s="168">
        <f t="shared" si="75"/>
        <v>25.132536041939712</v>
      </c>
      <c r="K27" s="169">
        <f>SUM(K20/K12)</f>
        <v>26.635552933135834</v>
      </c>
      <c r="L27" s="169">
        <f t="shared" si="76"/>
        <v>26.639993525063407</v>
      </c>
      <c r="M27" s="169">
        <f t="shared" si="76"/>
        <v>25.130486175352043</v>
      </c>
      <c r="N27" s="94">
        <f t="shared" si="55"/>
        <v>4.4405919275725125E-3</v>
      </c>
      <c r="O27" s="94">
        <f t="shared" si="56"/>
        <v>1.6671671651494854E-2</v>
      </c>
      <c r="P27" s="168">
        <f>SUM('[1]Произв. прогр. Стоки (СВОД)'!I30)</f>
        <v>26.635552933135834</v>
      </c>
      <c r="Q27" s="168">
        <f t="shared" si="77"/>
        <v>26.638527498521583</v>
      </c>
      <c r="R27" s="168">
        <f t="shared" si="77"/>
        <v>25.129499694935937</v>
      </c>
      <c r="S27" s="168">
        <f>SUM('[1]Произв. прогр. Стоки (СВОД)'!J30)</f>
        <v>26.635552933135834</v>
      </c>
      <c r="T27" s="168">
        <f t="shared" si="78"/>
        <v>26.640784568001298</v>
      </c>
      <c r="U27" s="168">
        <f t="shared" si="78"/>
        <v>25.129718813111694</v>
      </c>
      <c r="V27" s="168">
        <f>SUM('[1]Произв. прогр. Стоки (СВОД)'!K30)</f>
        <v>26.635552933135834</v>
      </c>
      <c r="W27" s="168">
        <f t="shared" si="79"/>
        <v>26.640845070422536</v>
      </c>
      <c r="X27" s="168">
        <f t="shared" si="79"/>
        <v>25.129431800588325</v>
      </c>
      <c r="Y27" s="169">
        <f>SUM(Y20/Y12)</f>
        <v>26.635552933135834</v>
      </c>
      <c r="Z27" s="169">
        <f t="shared" si="80"/>
        <v>26.640014490503546</v>
      </c>
      <c r="AA27" s="169">
        <f t="shared" si="80"/>
        <v>25.129549660703269</v>
      </c>
      <c r="AB27" s="94">
        <f t="shared" si="23"/>
        <v>4.4615573677120324E-3</v>
      </c>
      <c r="AC27" s="94">
        <f t="shared" si="24"/>
        <v>1.6750383890704417E-2</v>
      </c>
      <c r="AD27" s="169">
        <f>SUM(AD20/AD12)</f>
        <v>26.635552933135838</v>
      </c>
      <c r="AE27" s="169">
        <f t="shared" si="81"/>
        <v>26.640004226542693</v>
      </c>
      <c r="AF27" s="169">
        <f t="shared" si="81"/>
        <v>25.130017990233871</v>
      </c>
      <c r="AG27" s="94">
        <f t="shared" si="27"/>
        <v>4.4512934068556831E-3</v>
      </c>
      <c r="AH27" s="94">
        <f t="shared" si="28"/>
        <v>1.6711849076420232E-2</v>
      </c>
      <c r="AI27" s="168">
        <f>SUM('[1]Произв. прогр. Стоки (СВОД)'!N30)</f>
        <v>34.65867982199299</v>
      </c>
      <c r="AJ27" s="168">
        <f t="shared" si="82"/>
        <v>34.645796381695632</v>
      </c>
      <c r="AK27" s="168">
        <f t="shared" si="82"/>
        <v>26.633965672990062</v>
      </c>
      <c r="AL27" s="168">
        <f>SUM('[1]Произв. прогр. Стоки (СВОД)'!O30)</f>
        <v>34.65867982199299</v>
      </c>
      <c r="AM27" s="168">
        <f t="shared" si="83"/>
        <v>34.662502296527649</v>
      </c>
      <c r="AN27" s="168">
        <f t="shared" si="83"/>
        <v>26.63883495145631</v>
      </c>
      <c r="AO27" s="168">
        <f>SUM('[1]Произв. прогр. Стоки (СВОД)'!P30)</f>
        <v>34.65867982199299</v>
      </c>
      <c r="AP27" s="168">
        <f t="shared" si="84"/>
        <v>34.653840012773429</v>
      </c>
      <c r="AQ27" s="168">
        <f t="shared" si="84"/>
        <v>26.62949045543364</v>
      </c>
      <c r="AR27" s="169">
        <f>SUM(AR20/AR12)</f>
        <v>34.65867982199299</v>
      </c>
      <c r="AS27" s="169">
        <f t="shared" si="85"/>
        <v>34.653943726937271</v>
      </c>
      <c r="AT27" s="169">
        <f t="shared" si="85"/>
        <v>26.633843051587966</v>
      </c>
      <c r="AU27" s="94">
        <f t="shared" si="30"/>
        <v>-4.7360950557191472E-3</v>
      </c>
      <c r="AV27" s="94">
        <f t="shared" si="31"/>
        <v>-1.3664960927662955E-2</v>
      </c>
      <c r="AW27" s="169">
        <f>SUM(AW20/AW12)</f>
        <v>29.270414617925056</v>
      </c>
      <c r="AX27" s="169">
        <f t="shared" si="86"/>
        <v>29.158007246376815</v>
      </c>
      <c r="AY27" s="169">
        <f t="shared" si="86"/>
        <v>25.602998432077232</v>
      </c>
      <c r="AZ27" s="94">
        <f t="shared" si="34"/>
        <v>-0.11240737154824032</v>
      </c>
      <c r="BA27" s="94">
        <f t="shared" si="35"/>
        <v>-0.38403067744521324</v>
      </c>
      <c r="BB27" s="168">
        <f>SUM('[1]Произв. прогр. Стоки (СВОД)'!S30)</f>
        <v>34.65867982199299</v>
      </c>
      <c r="BC27" s="168">
        <f t="shared" si="87"/>
        <v>34.660377358490564</v>
      </c>
      <c r="BD27" s="168">
        <f t="shared" si="87"/>
        <v>34.660377358490564</v>
      </c>
      <c r="BE27" s="168"/>
      <c r="BF27" s="168">
        <f t="shared" si="87"/>
        <v>26.623844121532361</v>
      </c>
      <c r="BG27" s="168">
        <f>SUM('[1]Произв. прогр. Стоки (СВОД)'!T30)</f>
        <v>34.65867982199299</v>
      </c>
      <c r="BH27" s="168">
        <f t="shared" si="88"/>
        <v>34.659295897585103</v>
      </c>
      <c r="BI27" s="168">
        <f t="shared" si="88"/>
        <v>34.659295897585103</v>
      </c>
      <c r="BJ27" s="168"/>
      <c r="BK27" s="168">
        <f t="shared" si="88"/>
        <v>26.63833896668276</v>
      </c>
      <c r="BL27" s="168">
        <f>SUM('[1]Произв. прогр. Стоки (СВОД)'!U30)</f>
        <v>34.65867982199299</v>
      </c>
      <c r="BM27" s="168">
        <f t="shared" si="89"/>
        <v>34.928796755295181</v>
      </c>
      <c r="BN27" s="168">
        <f t="shared" si="89"/>
        <v>34.928796755295181</v>
      </c>
      <c r="BO27" s="168"/>
      <c r="BP27" s="168">
        <f t="shared" si="90"/>
        <v>26.638855780691298</v>
      </c>
      <c r="BQ27" s="169">
        <f>SUM(BQ20/BQ12)</f>
        <v>34.65867982199299</v>
      </c>
      <c r="BR27" s="169">
        <f t="shared" si="91"/>
        <v>34.751536885245905</v>
      </c>
      <c r="BS27" s="169">
        <f t="shared" si="91"/>
        <v>26.633897054949689</v>
      </c>
      <c r="BT27" s="94">
        <f t="shared" si="38"/>
        <v>9.2857063252914429E-2</v>
      </c>
      <c r="BU27" s="94">
        <f t="shared" si="39"/>
        <v>0.26791863893786028</v>
      </c>
      <c r="BV27" s="169">
        <f>SUM(BV20/BV12)</f>
        <v>30.647116377564412</v>
      </c>
      <c r="BW27" s="169">
        <f t="shared" si="92"/>
        <v>30.619271948608137</v>
      </c>
      <c r="BX27" s="169">
        <f t="shared" si="92"/>
        <v>30.619271948608137</v>
      </c>
      <c r="BY27" s="169"/>
      <c r="BZ27" s="169">
        <f t="shared" si="92"/>
        <v>25.861335551330797</v>
      </c>
      <c r="CA27" s="94">
        <f t="shared" si="42"/>
        <v>-2.7844428956274925E-2</v>
      </c>
      <c r="CB27" s="94">
        <f t="shared" si="43"/>
        <v>-9.0854971845438517E-2</v>
      </c>
    </row>
    <row r="28" spans="1:80" ht="18.75" customHeight="1" x14ac:dyDescent="0.3">
      <c r="A28" s="5" t="s">
        <v>124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  <c r="Q28" s="171"/>
      <c r="R28" s="171"/>
      <c r="S28" s="171"/>
      <c r="T28" s="171"/>
      <c r="U28" s="171"/>
      <c r="V28" s="171"/>
      <c r="W28" s="171"/>
      <c r="X28" s="172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60"/>
    </row>
    <row r="29" spans="1:80" ht="19.5" customHeight="1" x14ac:dyDescent="0.2">
      <c r="A29" s="8" t="s">
        <v>3</v>
      </c>
      <c r="B29" s="9" t="s">
        <v>4</v>
      </c>
      <c r="C29" s="10"/>
      <c r="D29" s="10"/>
      <c r="E29" s="9" t="s">
        <v>5</v>
      </c>
      <c r="F29" s="10"/>
      <c r="G29" s="10"/>
      <c r="H29" s="9" t="s">
        <v>6</v>
      </c>
      <c r="I29" s="10"/>
      <c r="J29" s="10"/>
      <c r="K29" s="11" t="s">
        <v>7</v>
      </c>
      <c r="L29" s="12"/>
      <c r="M29" s="12"/>
      <c r="N29" s="13"/>
      <c r="O29" s="14"/>
      <c r="P29" s="9" t="s">
        <v>8</v>
      </c>
      <c r="Q29" s="10"/>
      <c r="R29" s="10"/>
      <c r="S29" s="9" t="s">
        <v>9</v>
      </c>
      <c r="T29" s="10"/>
      <c r="U29" s="10"/>
      <c r="V29" s="9" t="s">
        <v>10</v>
      </c>
      <c r="W29" s="10"/>
      <c r="X29" s="10"/>
      <c r="Y29" s="11" t="s">
        <v>11</v>
      </c>
      <c r="Z29" s="12"/>
      <c r="AA29" s="12"/>
      <c r="AB29" s="13"/>
      <c r="AC29" s="14"/>
      <c r="AD29" s="11" t="s">
        <v>12</v>
      </c>
      <c r="AE29" s="78"/>
      <c r="AF29" s="78"/>
      <c r="AG29" s="78"/>
      <c r="AH29" s="79"/>
      <c r="AI29" s="9" t="s">
        <v>13</v>
      </c>
      <c r="AJ29" s="10"/>
      <c r="AK29" s="10"/>
      <c r="AL29" s="9" t="s">
        <v>14</v>
      </c>
      <c r="AM29" s="10"/>
      <c r="AN29" s="10"/>
      <c r="AO29" s="9" t="s">
        <v>15</v>
      </c>
      <c r="AP29" s="10"/>
      <c r="AQ29" s="10"/>
      <c r="AR29" s="11" t="s">
        <v>16</v>
      </c>
      <c r="AS29" s="12"/>
      <c r="AT29" s="12"/>
      <c r="AU29" s="13"/>
      <c r="AV29" s="14"/>
      <c r="AW29" s="11" t="s">
        <v>17</v>
      </c>
      <c r="AX29" s="12"/>
      <c r="AY29" s="12"/>
      <c r="AZ29" s="13"/>
      <c r="BA29" s="14"/>
      <c r="BB29" s="15" t="s">
        <v>18</v>
      </c>
      <c r="BC29" s="17"/>
      <c r="BD29" s="17"/>
      <c r="BE29" s="17"/>
      <c r="BF29" s="17"/>
      <c r="BG29" s="15" t="s">
        <v>19</v>
      </c>
      <c r="BH29" s="17"/>
      <c r="BI29" s="17"/>
      <c r="BJ29" s="17"/>
      <c r="BK29" s="17"/>
      <c r="BL29" s="15" t="s">
        <v>20</v>
      </c>
      <c r="BM29" s="133"/>
      <c r="BN29" s="133"/>
      <c r="BO29" s="133"/>
      <c r="BP29" s="134"/>
      <c r="BQ29" s="11" t="s">
        <v>115</v>
      </c>
      <c r="BR29" s="12"/>
      <c r="BS29" s="12"/>
      <c r="BT29" s="13"/>
      <c r="BU29" s="14"/>
      <c r="BV29" s="11" t="s">
        <v>22</v>
      </c>
      <c r="BW29" s="12"/>
      <c r="BX29" s="12"/>
      <c r="BY29" s="12"/>
      <c r="BZ29" s="12"/>
      <c r="CA29" s="13"/>
      <c r="CB29" s="14"/>
    </row>
    <row r="30" spans="1:80" ht="19.5" customHeight="1" x14ac:dyDescent="0.2">
      <c r="A30" s="8"/>
      <c r="B30" s="20" t="s">
        <v>23</v>
      </c>
      <c r="C30" s="20" t="s">
        <v>24</v>
      </c>
      <c r="D30" s="20" t="s">
        <v>25</v>
      </c>
      <c r="E30" s="20" t="s">
        <v>23</v>
      </c>
      <c r="F30" s="20" t="s">
        <v>24</v>
      </c>
      <c r="G30" s="20" t="s">
        <v>25</v>
      </c>
      <c r="H30" s="20" t="s">
        <v>23</v>
      </c>
      <c r="I30" s="20" t="s">
        <v>24</v>
      </c>
      <c r="J30" s="20" t="s">
        <v>25</v>
      </c>
      <c r="K30" s="21" t="s">
        <v>23</v>
      </c>
      <c r="L30" s="21" t="s">
        <v>24</v>
      </c>
      <c r="M30" s="21" t="s">
        <v>25</v>
      </c>
      <c r="N30" s="22" t="s">
        <v>26</v>
      </c>
      <c r="O30" s="22"/>
      <c r="P30" s="20" t="s">
        <v>23</v>
      </c>
      <c r="Q30" s="20" t="s">
        <v>24</v>
      </c>
      <c r="R30" s="20" t="s">
        <v>25</v>
      </c>
      <c r="S30" s="20" t="s">
        <v>23</v>
      </c>
      <c r="T30" s="20" t="s">
        <v>24</v>
      </c>
      <c r="U30" s="20" t="s">
        <v>25</v>
      </c>
      <c r="V30" s="20" t="s">
        <v>23</v>
      </c>
      <c r="W30" s="20" t="s">
        <v>24</v>
      </c>
      <c r="X30" s="20" t="s">
        <v>25</v>
      </c>
      <c r="Y30" s="21" t="s">
        <v>23</v>
      </c>
      <c r="Z30" s="21" t="s">
        <v>24</v>
      </c>
      <c r="AA30" s="21" t="s">
        <v>25</v>
      </c>
      <c r="AB30" s="22" t="s">
        <v>26</v>
      </c>
      <c r="AC30" s="22"/>
      <c r="AD30" s="21" t="s">
        <v>23</v>
      </c>
      <c r="AE30" s="21" t="s">
        <v>24</v>
      </c>
      <c r="AF30" s="21" t="s">
        <v>25</v>
      </c>
      <c r="AG30" s="22" t="s">
        <v>26</v>
      </c>
      <c r="AH30" s="22"/>
      <c r="AI30" s="20" t="s">
        <v>23</v>
      </c>
      <c r="AJ30" s="20" t="s">
        <v>24</v>
      </c>
      <c r="AK30" s="20" t="s">
        <v>25</v>
      </c>
      <c r="AL30" s="20" t="s">
        <v>23</v>
      </c>
      <c r="AM30" s="20" t="s">
        <v>24</v>
      </c>
      <c r="AN30" s="20" t="s">
        <v>25</v>
      </c>
      <c r="AO30" s="20" t="s">
        <v>23</v>
      </c>
      <c r="AP30" s="20" t="s">
        <v>24</v>
      </c>
      <c r="AQ30" s="20" t="s">
        <v>25</v>
      </c>
      <c r="AR30" s="21" t="s">
        <v>23</v>
      </c>
      <c r="AS30" s="21" t="s">
        <v>24</v>
      </c>
      <c r="AT30" s="21" t="s">
        <v>25</v>
      </c>
      <c r="AU30" s="22" t="s">
        <v>26</v>
      </c>
      <c r="AV30" s="22"/>
      <c r="AW30" s="21" t="s">
        <v>23</v>
      </c>
      <c r="AX30" s="21" t="s">
        <v>24</v>
      </c>
      <c r="AY30" s="21" t="s">
        <v>25</v>
      </c>
      <c r="AZ30" s="22" t="s">
        <v>26</v>
      </c>
      <c r="BA30" s="22"/>
      <c r="BB30" s="161" t="s">
        <v>23</v>
      </c>
      <c r="BC30" s="15" t="s">
        <v>24</v>
      </c>
      <c r="BD30" s="16"/>
      <c r="BE30" s="137"/>
      <c r="BF30" s="161" t="s">
        <v>25</v>
      </c>
      <c r="BG30" s="161" t="s">
        <v>23</v>
      </c>
      <c r="BH30" s="15" t="s">
        <v>24</v>
      </c>
      <c r="BI30" s="16"/>
      <c r="BJ30" s="137"/>
      <c r="BK30" s="161" t="s">
        <v>25</v>
      </c>
      <c r="BL30" s="20" t="s">
        <v>116</v>
      </c>
      <c r="BM30" s="15" t="s">
        <v>24</v>
      </c>
      <c r="BN30" s="133"/>
      <c r="BO30" s="134"/>
      <c r="BP30" s="20" t="s">
        <v>28</v>
      </c>
      <c r="BQ30" s="21" t="s">
        <v>23</v>
      </c>
      <c r="BR30" s="21" t="s">
        <v>24</v>
      </c>
      <c r="BS30" s="21" t="s">
        <v>25</v>
      </c>
      <c r="BT30" s="22" t="s">
        <v>26</v>
      </c>
      <c r="BU30" s="22"/>
      <c r="BV30" s="21" t="s">
        <v>116</v>
      </c>
      <c r="BW30" s="11" t="s">
        <v>24</v>
      </c>
      <c r="BX30" s="78"/>
      <c r="BY30" s="79"/>
      <c r="BZ30" s="21" t="s">
        <v>28</v>
      </c>
      <c r="CA30" s="22" t="s">
        <v>26</v>
      </c>
      <c r="CB30" s="22"/>
    </row>
    <row r="31" spans="1:80" ht="24.75" customHeight="1" x14ac:dyDescent="0.2">
      <c r="A31" s="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 t="s">
        <v>30</v>
      </c>
      <c r="O31" s="30" t="s">
        <v>31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 t="s">
        <v>30</v>
      </c>
      <c r="AC31" s="30" t="s">
        <v>31</v>
      </c>
      <c r="AD31" s="29"/>
      <c r="AE31" s="29"/>
      <c r="AF31" s="29"/>
      <c r="AG31" s="30" t="s">
        <v>30</v>
      </c>
      <c r="AH31" s="30" t="s">
        <v>31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30" t="s">
        <v>30</v>
      </c>
      <c r="AV31" s="30" t="s">
        <v>31</v>
      </c>
      <c r="AW31" s="29"/>
      <c r="AX31" s="29"/>
      <c r="AY31" s="29"/>
      <c r="AZ31" s="30" t="s">
        <v>30</v>
      </c>
      <c r="BA31" s="30" t="s">
        <v>31</v>
      </c>
      <c r="BB31" s="34" t="s">
        <v>32</v>
      </c>
      <c r="BC31" s="34" t="s">
        <v>32</v>
      </c>
      <c r="BD31" s="35" t="s">
        <v>117</v>
      </c>
      <c r="BE31" s="35" t="s">
        <v>118</v>
      </c>
      <c r="BF31" s="34" t="s">
        <v>32</v>
      </c>
      <c r="BG31" s="34" t="s">
        <v>32</v>
      </c>
      <c r="BH31" s="34" t="s">
        <v>32</v>
      </c>
      <c r="BI31" s="35" t="s">
        <v>117</v>
      </c>
      <c r="BJ31" s="35" t="s">
        <v>118</v>
      </c>
      <c r="BK31" s="34" t="s">
        <v>32</v>
      </c>
      <c r="BL31" s="139"/>
      <c r="BM31" s="34" t="s">
        <v>32</v>
      </c>
      <c r="BN31" s="35" t="s">
        <v>117</v>
      </c>
      <c r="BO31" s="35" t="s">
        <v>118</v>
      </c>
      <c r="BP31" s="140"/>
      <c r="BQ31" s="29"/>
      <c r="BR31" s="29"/>
      <c r="BS31" s="29"/>
      <c r="BT31" s="30" t="s">
        <v>30</v>
      </c>
      <c r="BU31" s="30" t="s">
        <v>31</v>
      </c>
      <c r="BV31" s="29"/>
      <c r="BW31" s="37" t="s">
        <v>32</v>
      </c>
      <c r="BX31" s="38" t="s">
        <v>117</v>
      </c>
      <c r="BY31" s="38" t="s">
        <v>118</v>
      </c>
      <c r="BZ31" s="29"/>
      <c r="CA31" s="30" t="s">
        <v>30</v>
      </c>
      <c r="CB31" s="30" t="s">
        <v>31</v>
      </c>
    </row>
    <row r="32" spans="1:80" ht="18.75" customHeight="1" x14ac:dyDescent="0.3">
      <c r="A32" s="64" t="s">
        <v>63</v>
      </c>
      <c r="B32" s="82">
        <f>SUM('[1]Произв. прогр. Стоки (СВОД)'!E34)</f>
        <v>656.59418528024992</v>
      </c>
      <c r="C32" s="82">
        <f>SUM('[1]ПОЛНАЯ СЕБЕСТОИМОСТЬ СТОКИ 2018'!C147)</f>
        <v>1000.11</v>
      </c>
      <c r="D32" s="83">
        <v>927.85</v>
      </c>
      <c r="E32" s="82">
        <f>SUM('[1]Произв. прогр. Стоки (СВОД)'!F34)</f>
        <v>652.77626181075004</v>
      </c>
      <c r="F32" s="82">
        <f>SUM('[1]ПОЛНАЯ СЕБЕСТОИМОСТЬ СТОКИ 2018'!D147)</f>
        <v>939.52</v>
      </c>
      <c r="G32" s="83">
        <v>811.47</v>
      </c>
      <c r="H32" s="82">
        <f>SUM('[1]Произв. прогр. Стоки (СВОД)'!G34)</f>
        <v>652.77626181075004</v>
      </c>
      <c r="I32" s="82">
        <f>SUM('[1]ПОЛНАЯ СЕБЕСТОИМОСТЬ СТОКИ 2018'!E147)</f>
        <v>1013.0400000000001</v>
      </c>
      <c r="J32" s="83">
        <v>932.88</v>
      </c>
      <c r="K32" s="155">
        <f t="shared" ref="K32:M38" si="95">SUM(B32+E32+H32)</f>
        <v>1962.1467089017501</v>
      </c>
      <c r="L32" s="155">
        <f t="shared" si="95"/>
        <v>2952.67</v>
      </c>
      <c r="M32" s="155">
        <f t="shared" si="95"/>
        <v>2672.2000000000003</v>
      </c>
      <c r="N32" s="89">
        <f t="shared" ref="N32:N74" si="96">SUM(L32-K32)</f>
        <v>990.52329109824996</v>
      </c>
      <c r="O32" s="89">
        <f t="shared" ref="O32:O74" si="97">SUM(N32/K32*100)</f>
        <v>50.481612134531176</v>
      </c>
      <c r="P32" s="82">
        <f>SUM('[1]Произв. прогр. Стоки (СВОД)'!I34)</f>
        <v>648.95833834124983</v>
      </c>
      <c r="Q32" s="82">
        <f>SUM('[1]ПОЛНАЯ СЕБЕСТОИМОСТЬ СТОКИ 2018'!H147)</f>
        <v>1049.06</v>
      </c>
      <c r="R32" s="83">
        <v>937.9</v>
      </c>
      <c r="S32" s="82">
        <f>SUM('[1]Произв. прогр. Стоки (СВОД)'!J34)</f>
        <v>614.59702711574994</v>
      </c>
      <c r="T32" s="82">
        <f>SUM('[1]ПОЛНАЯ СЕБЕСТОИМОСТЬ СТОКИ 2018'!I147)</f>
        <v>1018.6500000000001</v>
      </c>
      <c r="U32" s="83">
        <v>906.32</v>
      </c>
      <c r="V32" s="82">
        <f>SUM('[1]Произв. прогр. Стоки (СВОД)'!K34)</f>
        <v>614.59702711574994</v>
      </c>
      <c r="W32" s="82">
        <f>SUM('[1]ПОЛНАЯ СЕБЕСТОИМОСТЬ СТОКИ 2018'!J147)</f>
        <v>889.43000000000006</v>
      </c>
      <c r="X32" s="83">
        <v>792.14</v>
      </c>
      <c r="Y32" s="155">
        <f t="shared" ref="Y32:AA38" si="98">SUM(P32+S32+V32)</f>
        <v>1878.1523925727497</v>
      </c>
      <c r="Z32" s="155">
        <f t="shared" si="98"/>
        <v>2957.1400000000003</v>
      </c>
      <c r="AA32" s="155">
        <f t="shared" si="98"/>
        <v>2636.36</v>
      </c>
      <c r="AB32" s="89">
        <f t="shared" ref="AB32:AB74" si="99">SUM(Z32-Y32)</f>
        <v>1078.9876074272506</v>
      </c>
      <c r="AC32" s="89">
        <f t="shared" ref="AC32:AC74" si="100">SUM(AB32/Y32*100)</f>
        <v>57.449417400534841</v>
      </c>
      <c r="AD32" s="155">
        <f t="shared" ref="AD32:AD38" si="101">SUM(K32+Y32)</f>
        <v>3840.2991014744998</v>
      </c>
      <c r="AE32" s="155">
        <f t="shared" ref="AE32:AF38" si="102">SUM(L32+Z32)</f>
        <v>5909.81</v>
      </c>
      <c r="AF32" s="173">
        <f t="shared" si="102"/>
        <v>5308.56</v>
      </c>
      <c r="AG32" s="89">
        <f t="shared" ref="AG32:AG68" si="103">SUM(AE32-AD32)</f>
        <v>2069.5108985255006</v>
      </c>
      <c r="AH32" s="89">
        <f t="shared" ref="AH32:AH74" si="104">SUM(AG32/AD32*100)</f>
        <v>53.889315489277976</v>
      </c>
      <c r="AI32" s="82">
        <f>SUM('[1]Произв. прогр. Стоки (СВОД)'!N34)</f>
        <v>657.61881901385254</v>
      </c>
      <c r="AJ32" s="82">
        <f>SUM('[1]ПОЛНАЯ СЕБЕСТОИМОСТЬ СТОКИ 2018'!P147)</f>
        <v>841.43000000000006</v>
      </c>
      <c r="AK32" s="83">
        <v>916.07</v>
      </c>
      <c r="AL32" s="82">
        <f>SUM('[1]Произв. прогр. Стоки (СВОД)'!O34)</f>
        <v>657.61881901385254</v>
      </c>
      <c r="AM32" s="82">
        <f>SUM('[1]ПОЛНАЯ СЕБЕСТОИМОСТЬ СТОКИ 2018'!Q147)</f>
        <v>744.46</v>
      </c>
      <c r="AN32" s="83">
        <v>873.71</v>
      </c>
      <c r="AO32" s="82">
        <f>SUM('[1]Произв. прогр. Стоки (СВОД)'!P34)</f>
        <v>694.38542202513736</v>
      </c>
      <c r="AP32" s="82">
        <f>SUM('[1]ПОЛНАЯ СЕБЕСТОИМОСТЬ СТОКИ 2018'!R147)</f>
        <v>714.1400000000001</v>
      </c>
      <c r="AQ32" s="83">
        <v>920.17</v>
      </c>
      <c r="AR32" s="155">
        <f t="shared" ref="AR32:AT38" si="105">SUM(AI32+AL32+AO32)</f>
        <v>2009.6230600528424</v>
      </c>
      <c r="AS32" s="155">
        <f t="shared" si="105"/>
        <v>2300.0300000000002</v>
      </c>
      <c r="AT32" s="155">
        <f t="shared" si="105"/>
        <v>2709.9500000000003</v>
      </c>
      <c r="AU32" s="89">
        <f t="shared" ref="AU32:AU74" si="106">SUM(AS32-AR32)</f>
        <v>290.40693994715775</v>
      </c>
      <c r="AV32" s="89">
        <f t="shared" ref="AV32:AV70" si="107">SUM(AU32/AR32*100)</f>
        <v>14.450816460054035</v>
      </c>
      <c r="AW32" s="155">
        <f t="shared" ref="AW32:AW38" si="108">SUM(AD32+AR32)</f>
        <v>5849.9221615273418</v>
      </c>
      <c r="AX32" s="155">
        <f t="shared" ref="AX32:AY38" si="109">SUM(AE32+AS32)</f>
        <v>8209.84</v>
      </c>
      <c r="AY32" s="155">
        <f t="shared" si="109"/>
        <v>8018.51</v>
      </c>
      <c r="AZ32" s="89">
        <f t="shared" ref="AZ32:AZ68" si="110">SUM(AX32-AW32)</f>
        <v>2359.9178384726583</v>
      </c>
      <c r="BA32" s="89">
        <f t="shared" ref="BA32:BA70" si="111">SUM(AZ32/AW32*100)</f>
        <v>40.341012637619663</v>
      </c>
      <c r="BB32" s="82">
        <f>SUM('[1]Произв. прогр. Стоки (СВОД)'!S34)</f>
        <v>698.47060013750252</v>
      </c>
      <c r="BC32" s="82">
        <f>SUM('[1]ПОЛНАЯ СЕБЕСТОИМОСТЬ СТОКИ 2018'!X147)</f>
        <v>912.08500000000004</v>
      </c>
      <c r="BD32" s="82">
        <f>SUM('[1]ПОЛНАЯ СЕБЕСТОИМОСТЬ СТОКИ 2018'!Y147)</f>
        <v>911.12</v>
      </c>
      <c r="BE32" s="82">
        <f>SUM('[1]ПОЛНАЯ СЕБЕСТОИМОСТЬ СТОКИ 2018'!Z147)</f>
        <v>0.96499999999999997</v>
      </c>
      <c r="BF32" s="83">
        <v>1075.6400000000001</v>
      </c>
      <c r="BG32" s="82">
        <f>SUM('[1]Произв. прогр. Стоки (СВОД)'!S34)</f>
        <v>698.47060013750252</v>
      </c>
      <c r="BH32" s="82">
        <f>SUM('[1]ПОЛНАЯ СЕБЕСТОИМОСТЬ СТОКИ 2018'!AA147)</f>
        <v>843.14</v>
      </c>
      <c r="BI32" s="82">
        <f>SUM('[1]ПОЛНАЯ СЕБЕСТОИМОСТЬ СТОКИ 2018'!AB147)</f>
        <v>843.14</v>
      </c>
      <c r="BJ32" s="82">
        <f>SUM('[1]ПОЛНАЯ СЕБЕСТОИМОСТЬ СТОКИ 2018'!AC147)</f>
        <v>0.99</v>
      </c>
      <c r="BK32" s="83">
        <v>1023.83</v>
      </c>
      <c r="BL32" s="82">
        <f>SUM('[1]Произв. прогр. Стоки (СВОД)'!U34)</f>
        <v>702.55577824986767</v>
      </c>
      <c r="BM32" s="82">
        <f>SUM('[1]ПОЛНАЯ СЕБЕСТОИМОСТЬ СТОКИ 2018'!AD147)</f>
        <v>862.95</v>
      </c>
      <c r="BN32" s="82">
        <f>SUM('[1]ПОЛНАЯ СЕБЕСТОИМОСТЬ СТОКИ 2018'!AE147)</f>
        <v>855.98</v>
      </c>
      <c r="BO32" s="82">
        <f>SUM('[1]ПОЛНАЯ СЕБЕСТОИМОСТЬ СТОКИ 2018'!AF147)</f>
        <v>6.97</v>
      </c>
      <c r="BP32" s="83">
        <v>1087.97</v>
      </c>
      <c r="BQ32" s="155">
        <f t="shared" ref="BQ32:BR38" si="112">SUM(BB32+BG32+BL32)</f>
        <v>2099.4969785248727</v>
      </c>
      <c r="BR32" s="155">
        <f t="shared" si="112"/>
        <v>2618.1750000000002</v>
      </c>
      <c r="BS32" s="155">
        <f t="shared" ref="BS32:BS38" si="113">SUM(BF32+BK32+BP32)</f>
        <v>3187.4400000000005</v>
      </c>
      <c r="BT32" s="89">
        <f t="shared" ref="BT32:BT74" si="114">SUM(BR32-BQ32)</f>
        <v>518.67802147512748</v>
      </c>
      <c r="BU32" s="89">
        <f t="shared" ref="BU32:BU74" si="115">SUM(BT32/BQ32*100)</f>
        <v>24.704871061046049</v>
      </c>
      <c r="BV32" s="155">
        <f t="shared" ref="BV32:BW38" si="116">SUM(AW32+BQ32)</f>
        <v>7949.4191400522141</v>
      </c>
      <c r="BW32" s="155">
        <f t="shared" si="116"/>
        <v>10828.014999999999</v>
      </c>
      <c r="BX32" s="155">
        <f>SUM('[1]ПОЛНАЯ СЕБЕСТОИМОСТЬ СТОКИ 2018'!AJ147)</f>
        <v>10771.543660740586</v>
      </c>
      <c r="BY32" s="155">
        <f>SUM('[1]ПОЛНАЯ СЕБЕСТОИМОСТЬ СТОКИ 2018'!AK147)</f>
        <v>56.471339259413504</v>
      </c>
      <c r="BZ32" s="155">
        <f t="shared" ref="BZ32:BZ38" si="117">SUM(AY32+BS32)</f>
        <v>11205.95</v>
      </c>
      <c r="CA32" s="89">
        <f t="shared" ref="CA32:CA51" si="118">SUM(BW32-BV32)</f>
        <v>2878.5958599477854</v>
      </c>
      <c r="CB32" s="89">
        <f t="shared" ref="CB32:CB51" si="119">SUM(CA32/BV32*100)</f>
        <v>36.211398710181456</v>
      </c>
    </row>
    <row r="33" spans="1:80" ht="18.75" customHeight="1" x14ac:dyDescent="0.3">
      <c r="A33" s="64" t="s">
        <v>64</v>
      </c>
      <c r="B33" s="82">
        <f>SUM('[1]Произв. прогр. Стоки (СВОД)'!E35)</f>
        <v>419.74</v>
      </c>
      <c r="C33" s="82">
        <f>SUM('[1]ПОЛНАЯ СЕБЕСТОИМОСТЬ СТОКИ 2018'!C148)</f>
        <v>410.13</v>
      </c>
      <c r="D33" s="83">
        <v>420.93</v>
      </c>
      <c r="E33" s="82">
        <f>SUM('[1]Произв. прогр. Стоки (СВОД)'!F35)</f>
        <v>419.74</v>
      </c>
      <c r="F33" s="82">
        <f>SUM('[1]ПОЛНАЯ СЕБЕСТОИМОСТЬ СТОКИ 2018'!D148)</f>
        <v>395.42</v>
      </c>
      <c r="G33" s="83">
        <v>420.93</v>
      </c>
      <c r="H33" s="82">
        <f>SUM('[1]Произв. прогр. Стоки (СВОД)'!G35)</f>
        <v>419.74</v>
      </c>
      <c r="I33" s="82">
        <f>SUM('[1]ПОЛНАЯ СЕБЕСТОИМОСТЬ СТОКИ 2018'!E148)</f>
        <v>395.42</v>
      </c>
      <c r="J33" s="83">
        <v>420.93</v>
      </c>
      <c r="K33" s="155">
        <f t="shared" si="95"/>
        <v>1259.22</v>
      </c>
      <c r="L33" s="155">
        <f t="shared" si="95"/>
        <v>1200.97</v>
      </c>
      <c r="M33" s="155">
        <f t="shared" si="95"/>
        <v>1262.79</v>
      </c>
      <c r="N33" s="89">
        <f t="shared" si="96"/>
        <v>-58.25</v>
      </c>
      <c r="O33" s="89">
        <f t="shared" si="97"/>
        <v>-4.6258795127142198</v>
      </c>
      <c r="P33" s="82">
        <f>SUM('[1]Произв. прогр. Стоки (СВОД)'!I35)</f>
        <v>419.74</v>
      </c>
      <c r="Q33" s="82">
        <f>SUM('[1]ПОЛНАЯ СЕБЕСТОИМОСТЬ СТОКИ 2018'!H148)</f>
        <v>395.42</v>
      </c>
      <c r="R33" s="83">
        <v>420.95</v>
      </c>
      <c r="S33" s="82">
        <f>SUM('[1]Произв. прогр. Стоки (СВОД)'!J35)</f>
        <v>419.74</v>
      </c>
      <c r="T33" s="82">
        <f>SUM('[1]ПОЛНАЯ СЕБЕСТОИМОСТЬ СТОКИ 2018'!I148)</f>
        <v>402.33000000000004</v>
      </c>
      <c r="U33" s="83">
        <v>421.39</v>
      </c>
      <c r="V33" s="82">
        <f>SUM('[1]Произв. прогр. Стоки (СВОД)'!K35)</f>
        <v>419.74</v>
      </c>
      <c r="W33" s="82">
        <f>SUM('[1]ПОЛНАЯ СЕБЕСТОИМОСТЬ СТОКИ 2018'!J148)</f>
        <v>402.92</v>
      </c>
      <c r="X33" s="83">
        <v>421.39</v>
      </c>
      <c r="Y33" s="155">
        <f t="shared" si="98"/>
        <v>1259.22</v>
      </c>
      <c r="Z33" s="155">
        <f t="shared" si="98"/>
        <v>1200.67</v>
      </c>
      <c r="AA33" s="155">
        <f t="shared" si="98"/>
        <v>1263.73</v>
      </c>
      <c r="AB33" s="89">
        <f t="shared" si="99"/>
        <v>-58.549999999999955</v>
      </c>
      <c r="AC33" s="89">
        <f t="shared" si="100"/>
        <v>-4.6497037848827016</v>
      </c>
      <c r="AD33" s="155">
        <f t="shared" si="101"/>
        <v>2518.44</v>
      </c>
      <c r="AE33" s="155">
        <f t="shared" si="102"/>
        <v>2401.6400000000003</v>
      </c>
      <c r="AF33" s="173">
        <f t="shared" si="102"/>
        <v>2526.52</v>
      </c>
      <c r="AG33" s="89">
        <f t="shared" si="103"/>
        <v>-116.79999999999973</v>
      </c>
      <c r="AH33" s="89">
        <f t="shared" si="104"/>
        <v>-4.6377916487984523</v>
      </c>
      <c r="AI33" s="82">
        <f>SUM('[1]Произв. прогр. Стоки (СВОД)'!N35)</f>
        <v>419.74</v>
      </c>
      <c r="AJ33" s="82">
        <f>SUM('[1]ПОЛНАЯ СЕБЕСТОИМОСТЬ СТОКИ 2018'!P148)</f>
        <v>398.25</v>
      </c>
      <c r="AK33" s="83">
        <v>418.76</v>
      </c>
      <c r="AL33" s="82">
        <f>SUM('[1]Произв. прогр. Стоки (СВОД)'!O35)</f>
        <v>419.74</v>
      </c>
      <c r="AM33" s="82">
        <f>SUM('[1]ПОЛНАЯ СЕБЕСТОИМОСТЬ СТОКИ 2018'!Q148)</f>
        <v>403.59000000000003</v>
      </c>
      <c r="AN33" s="83">
        <v>418.12</v>
      </c>
      <c r="AO33" s="82">
        <f>SUM('[1]Произв. прогр. Стоки (СВОД)'!P35)</f>
        <v>419.74</v>
      </c>
      <c r="AP33" s="82">
        <f>SUM('[1]ПОЛНАЯ СЕБЕСТОИМОСТЬ СТОКИ 2018'!R148)</f>
        <v>404.67</v>
      </c>
      <c r="AQ33" s="83">
        <v>410.72</v>
      </c>
      <c r="AR33" s="155">
        <f t="shared" si="105"/>
        <v>1259.22</v>
      </c>
      <c r="AS33" s="155">
        <f t="shared" si="105"/>
        <v>1206.51</v>
      </c>
      <c r="AT33" s="155">
        <f t="shared" si="105"/>
        <v>1247.5999999999999</v>
      </c>
      <c r="AU33" s="89">
        <f t="shared" si="106"/>
        <v>-52.710000000000036</v>
      </c>
      <c r="AV33" s="89">
        <f t="shared" si="107"/>
        <v>-4.1859246200028615</v>
      </c>
      <c r="AW33" s="155">
        <f t="shared" si="108"/>
        <v>3777.66</v>
      </c>
      <c r="AX33" s="155">
        <f t="shared" si="109"/>
        <v>3608.1500000000005</v>
      </c>
      <c r="AY33" s="155">
        <f t="shared" si="109"/>
        <v>3774.12</v>
      </c>
      <c r="AZ33" s="89">
        <f t="shared" si="110"/>
        <v>-169.50999999999931</v>
      </c>
      <c r="BA33" s="89">
        <f t="shared" si="111"/>
        <v>-4.4871693058665763</v>
      </c>
      <c r="BB33" s="82">
        <f>SUM('[1]Произв. прогр. Стоки (СВОД)'!S35)</f>
        <v>419.74</v>
      </c>
      <c r="BC33" s="82">
        <f>SUM('[1]ПОЛНАЯ СЕБЕСТОИМОСТЬ СТОКИ 2018'!X148)</f>
        <v>402.86</v>
      </c>
      <c r="BD33" s="82">
        <f>SUM('[1]ПОЛНАЯ СЕБЕСТОИМОСТЬ СТОКИ 2018'!Y148)</f>
        <v>402.86</v>
      </c>
      <c r="BE33" s="82">
        <f>SUM('[1]ПОЛНАЯ СЕБЕСТОИМОСТЬ СТОКИ 2018'!Z148)</f>
        <v>0</v>
      </c>
      <c r="BF33" s="83">
        <v>410.72</v>
      </c>
      <c r="BG33" s="82">
        <f>SUM('[1]Произв. прогр. Стоки (СВОД)'!S35)</f>
        <v>419.74</v>
      </c>
      <c r="BH33" s="82">
        <f>SUM('[1]ПОЛНАЯ СЕБЕСТОИМОСТЬ СТОКИ 2018'!AA148)</f>
        <v>408.98</v>
      </c>
      <c r="BI33" s="82">
        <f>SUM('[1]ПОЛНАЯ СЕБЕСТОИМОСТЬ СТОКИ 2018'!AB148)</f>
        <v>408.98</v>
      </c>
      <c r="BJ33" s="82">
        <f>SUM('[1]ПОЛНАЯ СЕБЕСТОИМОСТЬ СТОКИ 2018'!AC148)</f>
        <v>0</v>
      </c>
      <c r="BK33" s="83">
        <v>410.72</v>
      </c>
      <c r="BL33" s="82">
        <f>SUM('[1]Произв. прогр. Стоки (СВОД)'!U35)</f>
        <v>419.74</v>
      </c>
      <c r="BM33" s="82">
        <f>SUM('[1]ПОЛНАЯ СЕБЕСТОИМОСТЬ СТОКИ 2018'!AD148)</f>
        <v>407.92</v>
      </c>
      <c r="BN33" s="82">
        <f>SUM('[1]ПОЛНАЯ СЕБЕСТОИМОСТЬ СТОКИ 2018'!AE148)</f>
        <v>407.92</v>
      </c>
      <c r="BO33" s="82">
        <f>SUM('[1]ПОЛНАЯ СЕБЕСТОИМОСТЬ СТОКИ 2018'!AF148)</f>
        <v>0</v>
      </c>
      <c r="BP33" s="83">
        <v>410.73</v>
      </c>
      <c r="BQ33" s="155">
        <f t="shared" si="112"/>
        <v>1259.22</v>
      </c>
      <c r="BR33" s="155">
        <f t="shared" si="112"/>
        <v>1219.76</v>
      </c>
      <c r="BS33" s="155">
        <f t="shared" si="113"/>
        <v>1232.17</v>
      </c>
      <c r="BT33" s="89">
        <f t="shared" si="114"/>
        <v>-39.460000000000036</v>
      </c>
      <c r="BU33" s="89">
        <f t="shared" si="115"/>
        <v>-3.1336859325614292</v>
      </c>
      <c r="BV33" s="155">
        <f t="shared" si="116"/>
        <v>5036.88</v>
      </c>
      <c r="BW33" s="155">
        <f t="shared" si="116"/>
        <v>4827.9100000000008</v>
      </c>
      <c r="BX33" s="155">
        <f>SUM('[1]ПОЛНАЯ СЕБЕСТОИМОСТЬ СТОКИ 2018'!AJ148)</f>
        <v>4825.2805676289245</v>
      </c>
      <c r="BY33" s="155">
        <f>SUM('[1]ПОЛНАЯ СЕБЕСТОИМОСТЬ СТОКИ 2018'!AK148)</f>
        <v>2.6294323710753789</v>
      </c>
      <c r="BZ33" s="155">
        <f t="shared" si="117"/>
        <v>5006.29</v>
      </c>
      <c r="CA33" s="89">
        <f t="shared" si="118"/>
        <v>-208.96999999999935</v>
      </c>
      <c r="CB33" s="89">
        <f t="shared" si="119"/>
        <v>-4.1487984625402898</v>
      </c>
    </row>
    <row r="34" spans="1:80" ht="18.75" customHeight="1" x14ac:dyDescent="0.3">
      <c r="A34" s="64" t="s">
        <v>65</v>
      </c>
      <c r="B34" s="82">
        <f>SUM('[1]Произв. прогр. Стоки (СВОД)'!E36)</f>
        <v>0</v>
      </c>
      <c r="C34" s="82">
        <f>SUM('[1]ПОЛНАЯ СЕБЕСТОИМОСТЬ СТОКИ 2018'!C149)</f>
        <v>0</v>
      </c>
      <c r="D34" s="83">
        <v>0</v>
      </c>
      <c r="E34" s="82">
        <f>SUM('[1]Произв. прогр. Стоки (СВОД)'!F36)</f>
        <v>0</v>
      </c>
      <c r="F34" s="82">
        <f>SUM('[1]ПОЛНАЯ СЕБЕСТОИМОСТЬ СТОКИ 2018'!D149)</f>
        <v>0</v>
      </c>
      <c r="G34" s="83">
        <v>0</v>
      </c>
      <c r="H34" s="82">
        <f>SUM('[1]Произв. прогр. Стоки (СВОД)'!G36)</f>
        <v>0</v>
      </c>
      <c r="I34" s="82">
        <f>SUM('[1]ПОЛНАЯ СЕБЕСТОИМОСТЬ СТОКИ 2018'!E149)</f>
        <v>0</v>
      </c>
      <c r="J34" s="83">
        <v>0</v>
      </c>
      <c r="K34" s="155">
        <f t="shared" si="95"/>
        <v>0</v>
      </c>
      <c r="L34" s="155">
        <f t="shared" si="95"/>
        <v>0</v>
      </c>
      <c r="M34" s="155">
        <f t="shared" si="95"/>
        <v>0</v>
      </c>
      <c r="N34" s="89">
        <f t="shared" si="96"/>
        <v>0</v>
      </c>
      <c r="O34" s="89" t="e">
        <f t="shared" si="97"/>
        <v>#DIV/0!</v>
      </c>
      <c r="P34" s="82">
        <f>SUM('[1]Произв. прогр. Стоки (СВОД)'!I36)</f>
        <v>0</v>
      </c>
      <c r="Q34" s="82">
        <f>SUM('[1]ПОЛНАЯ СЕБЕСТОИМОСТЬ СТОКИ 2018'!H149)</f>
        <v>0</v>
      </c>
      <c r="R34" s="83">
        <v>0</v>
      </c>
      <c r="S34" s="82">
        <f>SUM('[1]Произв. прогр. Стоки (СВОД)'!J36)</f>
        <v>0</v>
      </c>
      <c r="T34" s="82">
        <f>SUM('[1]ПОЛНАЯ СЕБЕСТОИМОСТЬ СТОКИ 2018'!I149)</f>
        <v>0</v>
      </c>
      <c r="U34" s="83">
        <v>0</v>
      </c>
      <c r="V34" s="82">
        <f>SUM('[1]Произв. прогр. Стоки (СВОД)'!K36)</f>
        <v>0</v>
      </c>
      <c r="W34" s="82">
        <f>SUM('[1]ПОЛНАЯ СЕБЕСТОИМОСТЬ СТОКИ 2018'!J149)</f>
        <v>0</v>
      </c>
      <c r="X34" s="83">
        <v>0</v>
      </c>
      <c r="Y34" s="155">
        <f t="shared" si="98"/>
        <v>0</v>
      </c>
      <c r="Z34" s="155">
        <f t="shared" si="98"/>
        <v>0</v>
      </c>
      <c r="AA34" s="155">
        <f t="shared" si="98"/>
        <v>0</v>
      </c>
      <c r="AB34" s="89">
        <f t="shared" si="99"/>
        <v>0</v>
      </c>
      <c r="AC34" s="89" t="e">
        <f t="shared" si="100"/>
        <v>#DIV/0!</v>
      </c>
      <c r="AD34" s="155">
        <f t="shared" si="101"/>
        <v>0</v>
      </c>
      <c r="AE34" s="155">
        <f t="shared" si="102"/>
        <v>0</v>
      </c>
      <c r="AF34" s="173">
        <f t="shared" si="102"/>
        <v>0</v>
      </c>
      <c r="AG34" s="89">
        <f t="shared" si="103"/>
        <v>0</v>
      </c>
      <c r="AH34" s="89" t="e">
        <f t="shared" si="104"/>
        <v>#DIV/0!</v>
      </c>
      <c r="AI34" s="82">
        <f>SUM('[1]Произв. прогр. Стоки (СВОД)'!N36)</f>
        <v>0</v>
      </c>
      <c r="AJ34" s="82">
        <f>SUM('[1]ПОЛНАЯ СЕБЕСТОИМОСТЬ СТОКИ 2018'!P149)</f>
        <v>0</v>
      </c>
      <c r="AK34" s="83">
        <v>0</v>
      </c>
      <c r="AL34" s="82">
        <f>SUM('[1]Произв. прогр. Стоки (СВОД)'!O36)</f>
        <v>0</v>
      </c>
      <c r="AM34" s="82">
        <f>SUM('[1]ПОЛНАЯ СЕБЕСТОИМОСТЬ СТОКИ 2018'!Q149)</f>
        <v>0</v>
      </c>
      <c r="AN34" s="83">
        <v>0</v>
      </c>
      <c r="AO34" s="82">
        <f>SUM('[1]Произв. прогр. Стоки (СВОД)'!P36)</f>
        <v>0</v>
      </c>
      <c r="AP34" s="82">
        <f>SUM('[1]ПОЛНАЯ СЕБЕСТОИМОСТЬ СТОКИ 2018'!R149)</f>
        <v>0</v>
      </c>
      <c r="AQ34" s="83">
        <v>0</v>
      </c>
      <c r="AR34" s="155">
        <f t="shared" si="105"/>
        <v>0</v>
      </c>
      <c r="AS34" s="155">
        <f t="shared" si="105"/>
        <v>0</v>
      </c>
      <c r="AT34" s="155">
        <f t="shared" si="105"/>
        <v>0</v>
      </c>
      <c r="AU34" s="89">
        <f t="shared" si="106"/>
        <v>0</v>
      </c>
      <c r="AV34" s="89" t="e">
        <f t="shared" si="107"/>
        <v>#DIV/0!</v>
      </c>
      <c r="AW34" s="155">
        <f t="shared" si="108"/>
        <v>0</v>
      </c>
      <c r="AX34" s="155">
        <f t="shared" si="109"/>
        <v>0</v>
      </c>
      <c r="AY34" s="155">
        <f t="shared" si="109"/>
        <v>0</v>
      </c>
      <c r="AZ34" s="89">
        <f t="shared" si="110"/>
        <v>0</v>
      </c>
      <c r="BA34" s="89" t="e">
        <f t="shared" si="111"/>
        <v>#DIV/0!</v>
      </c>
      <c r="BB34" s="82">
        <f>SUM('[1]Произв. прогр. Стоки (СВОД)'!S36)</f>
        <v>0</v>
      </c>
      <c r="BC34" s="82">
        <f>SUM('[1]ПОЛНАЯ СЕБЕСТОИМОСТЬ СТОКИ 2018'!X149)</f>
        <v>0</v>
      </c>
      <c r="BD34" s="82">
        <f>SUM('[1]ПОЛНАЯ СЕБЕСТОИМОСТЬ СТОКИ 2018'!Y149)</f>
        <v>0</v>
      </c>
      <c r="BE34" s="82">
        <f>SUM('[1]ПОЛНАЯ СЕБЕСТОИМОСТЬ СТОКИ 2018'!Z149)</f>
        <v>0</v>
      </c>
      <c r="BF34" s="83">
        <v>0</v>
      </c>
      <c r="BG34" s="82">
        <f>SUM('[1]Произв. прогр. Стоки (СВОД)'!S36)</f>
        <v>0</v>
      </c>
      <c r="BH34" s="82">
        <f>SUM('[1]ПОЛНАЯ СЕБЕСТОИМОСТЬ СТОКИ 2018'!AA149)</f>
        <v>0</v>
      </c>
      <c r="BI34" s="82">
        <f>SUM('[1]ПОЛНАЯ СЕБЕСТОИМОСТЬ СТОКИ 2018'!AB149)</f>
        <v>0</v>
      </c>
      <c r="BJ34" s="82">
        <f>SUM('[1]ПОЛНАЯ СЕБЕСТОИМОСТЬ СТОКИ 2018'!AC149)</f>
        <v>0</v>
      </c>
      <c r="BK34" s="83">
        <v>0</v>
      </c>
      <c r="BL34" s="82">
        <f>SUM('[1]Произв. прогр. Стоки (СВОД)'!U36)</f>
        <v>0</v>
      </c>
      <c r="BM34" s="82">
        <f>SUM('[1]ПОЛНАЯ СЕБЕСТОИМОСТЬ СТОКИ 2018'!AD149)</f>
        <v>0</v>
      </c>
      <c r="BN34" s="82">
        <f>SUM('[1]ПОЛНАЯ СЕБЕСТОИМОСТЬ СТОКИ 2018'!AE149)</f>
        <v>0</v>
      </c>
      <c r="BO34" s="82">
        <f>SUM('[1]ПОЛНАЯ СЕБЕСТОИМОСТЬ СТОКИ 2018'!AF149)</f>
        <v>0</v>
      </c>
      <c r="BP34" s="83">
        <v>0</v>
      </c>
      <c r="BQ34" s="155">
        <f t="shared" si="112"/>
        <v>0</v>
      </c>
      <c r="BR34" s="155">
        <f t="shared" si="112"/>
        <v>0</v>
      </c>
      <c r="BS34" s="155">
        <f t="shared" si="113"/>
        <v>0</v>
      </c>
      <c r="BT34" s="89">
        <f t="shared" si="114"/>
        <v>0</v>
      </c>
      <c r="BU34" s="89" t="e">
        <f t="shared" si="115"/>
        <v>#DIV/0!</v>
      </c>
      <c r="BV34" s="155">
        <f t="shared" si="116"/>
        <v>0</v>
      </c>
      <c r="BW34" s="155">
        <f t="shared" si="116"/>
        <v>0</v>
      </c>
      <c r="BX34" s="155">
        <f>SUM('[1]ПОЛНАЯ СЕБЕСТОИМОСТЬ СТОКИ 2018'!AJ149)</f>
        <v>0</v>
      </c>
      <c r="BY34" s="155">
        <f>SUM('[1]ПОЛНАЯ СЕБЕСТОИМОСТЬ СТОКИ 2018'!AK149)</f>
        <v>0</v>
      </c>
      <c r="BZ34" s="155">
        <f t="shared" si="117"/>
        <v>0</v>
      </c>
      <c r="CA34" s="89">
        <f t="shared" si="118"/>
        <v>0</v>
      </c>
      <c r="CB34" s="89" t="e">
        <f t="shared" si="119"/>
        <v>#DIV/0!</v>
      </c>
    </row>
    <row r="35" spans="1:80" ht="18.75" customHeight="1" x14ac:dyDescent="0.3">
      <c r="A35" s="45" t="s">
        <v>67</v>
      </c>
      <c r="B35" s="82">
        <f>SUM('[1]Произв. прогр. Стоки (СВОД)'!E37)</f>
        <v>27.194453084210796</v>
      </c>
      <c r="C35" s="82">
        <f>SUM('[1]ПОЛНАЯ СЕБЕСТОИМОСТЬ СТОКИ 2018'!C150)</f>
        <v>0</v>
      </c>
      <c r="D35" s="83">
        <v>31.4</v>
      </c>
      <c r="E35" s="82">
        <f>SUM('[1]Произв. прогр. Стоки (СВОД)'!F37)</f>
        <v>27.194453084210796</v>
      </c>
      <c r="F35" s="82">
        <f>SUM('[1]ПОЛНАЯ СЕБЕСТОИМОСТЬ СТОКИ 2018'!D150)</f>
        <v>0</v>
      </c>
      <c r="G35" s="83">
        <v>28.26</v>
      </c>
      <c r="H35" s="82">
        <f>SUM('[1]Произв. прогр. Стоки (СВОД)'!G37)</f>
        <v>27.194453084210796</v>
      </c>
      <c r="I35" s="82">
        <f>SUM('[1]ПОЛНАЯ СЕБЕСТОИМОСТЬ СТОКИ 2018'!E150)</f>
        <v>0</v>
      </c>
      <c r="J35" s="83">
        <v>20.149999999999999</v>
      </c>
      <c r="K35" s="155">
        <f t="shared" si="95"/>
        <v>81.583359252632391</v>
      </c>
      <c r="L35" s="155">
        <f t="shared" si="95"/>
        <v>0</v>
      </c>
      <c r="M35" s="155">
        <f t="shared" si="95"/>
        <v>79.81</v>
      </c>
      <c r="N35" s="89">
        <f t="shared" si="96"/>
        <v>-81.583359252632391</v>
      </c>
      <c r="O35" s="89">
        <f t="shared" si="97"/>
        <v>-100</v>
      </c>
      <c r="P35" s="82">
        <f>SUM('[1]Произв. прогр. Стоки (СВОД)'!I37)</f>
        <v>27.194453084210796</v>
      </c>
      <c r="Q35" s="82">
        <f>SUM('[1]ПОЛНАЯ СЕБЕСТОИМОСТЬ СТОКИ 2018'!H150)</f>
        <v>0</v>
      </c>
      <c r="R35" s="83">
        <v>20.67</v>
      </c>
      <c r="S35" s="82">
        <f>SUM('[1]Произв. прогр. Стоки (СВОД)'!J37)</f>
        <v>27.194453084210796</v>
      </c>
      <c r="T35" s="82">
        <f>SUM('[1]ПОЛНАЯ СЕБЕСТОИМОСТЬ СТОКИ 2018'!I150)</f>
        <v>9.92</v>
      </c>
      <c r="U35" s="83">
        <v>89.68</v>
      </c>
      <c r="V35" s="82">
        <f>SUM('[1]Произв. прогр. Стоки (СВОД)'!K37)</f>
        <v>27.194453084210796</v>
      </c>
      <c r="W35" s="82">
        <f>SUM('[1]ПОЛНАЯ СЕБЕСТОИМОСТЬ СТОКИ 2018'!J150)</f>
        <v>0</v>
      </c>
      <c r="X35" s="83">
        <v>70.900000000000006</v>
      </c>
      <c r="Y35" s="155">
        <f t="shared" si="98"/>
        <v>81.583359252632391</v>
      </c>
      <c r="Z35" s="155">
        <f t="shared" si="98"/>
        <v>9.92</v>
      </c>
      <c r="AA35" s="155">
        <f t="shared" si="98"/>
        <v>181.25</v>
      </c>
      <c r="AB35" s="89">
        <f t="shared" si="99"/>
        <v>-71.663359252632389</v>
      </c>
      <c r="AC35" s="89">
        <f t="shared" si="100"/>
        <v>-87.840657591358109</v>
      </c>
      <c r="AD35" s="155">
        <f t="shared" si="101"/>
        <v>163.16671850526478</v>
      </c>
      <c r="AE35" s="155">
        <f t="shared" si="102"/>
        <v>9.92</v>
      </c>
      <c r="AF35" s="173">
        <f t="shared" si="102"/>
        <v>261.06</v>
      </c>
      <c r="AG35" s="89">
        <f t="shared" si="103"/>
        <v>-153.24671850526479</v>
      </c>
      <c r="AH35" s="89">
        <f t="shared" si="104"/>
        <v>-93.920328795679069</v>
      </c>
      <c r="AI35" s="82">
        <f>SUM('[1]Произв. прогр. Стоки (СВОД)'!N37)</f>
        <v>27.194453084210796</v>
      </c>
      <c r="AJ35" s="82">
        <f>SUM('[1]ПОЛНАЯ СЕБЕСТОИМОСТЬ СТОКИ 2018'!P150)</f>
        <v>54.78</v>
      </c>
      <c r="AK35" s="83">
        <v>39.31</v>
      </c>
      <c r="AL35" s="82">
        <f>SUM('[1]Произв. прогр. Стоки (СВОД)'!O37)</f>
        <v>27.194453084210796</v>
      </c>
      <c r="AM35" s="82">
        <f>SUM('[1]ПОЛНАЯ СЕБЕСТОИМОСТЬ СТОКИ 2018'!Q150)</f>
        <v>41.35</v>
      </c>
      <c r="AN35" s="83">
        <v>31.65</v>
      </c>
      <c r="AO35" s="82">
        <f>SUM('[1]Произв. прогр. Стоки (СВОД)'!P37)</f>
        <v>27.194453084210796</v>
      </c>
      <c r="AP35" s="82">
        <f>SUM('[1]ПОЛНАЯ СЕБЕСТОИМОСТЬ СТОКИ 2018'!R150)</f>
        <v>44.91</v>
      </c>
      <c r="AQ35" s="83">
        <v>83.66</v>
      </c>
      <c r="AR35" s="155">
        <f t="shared" si="105"/>
        <v>81.583359252632391</v>
      </c>
      <c r="AS35" s="155">
        <f t="shared" si="105"/>
        <v>141.04</v>
      </c>
      <c r="AT35" s="155">
        <f t="shared" si="105"/>
        <v>154.62</v>
      </c>
      <c r="AU35" s="89">
        <f t="shared" si="106"/>
        <v>59.456640747367601</v>
      </c>
      <c r="AV35" s="89">
        <f t="shared" si="107"/>
        <v>72.878392471255296</v>
      </c>
      <c r="AW35" s="155">
        <f t="shared" si="108"/>
        <v>244.75007775789717</v>
      </c>
      <c r="AX35" s="155">
        <f t="shared" si="109"/>
        <v>150.95999999999998</v>
      </c>
      <c r="AY35" s="155">
        <f t="shared" si="109"/>
        <v>415.68</v>
      </c>
      <c r="AZ35" s="89">
        <f t="shared" si="110"/>
        <v>-93.790077757897194</v>
      </c>
      <c r="BA35" s="89">
        <f t="shared" si="111"/>
        <v>-38.320755040034278</v>
      </c>
      <c r="BB35" s="82">
        <f>SUM('[1]Произв. прогр. Стоки (СВОД)'!S37)</f>
        <v>27.194453084210796</v>
      </c>
      <c r="BC35" s="82">
        <f>SUM('[1]ПОЛНАЯ СЕБЕСТОИМОСТЬ СТОКИ 2018'!X150)</f>
        <v>64.06</v>
      </c>
      <c r="BD35" s="82">
        <f>SUM('[1]ПОЛНАЯ СЕБЕСТОИМОСТЬ СТОКИ 2018'!Y150)</f>
        <v>64.06</v>
      </c>
      <c r="BE35" s="82">
        <f>SUM('[1]ПОЛНАЯ СЕБЕСТОИМОСТЬ СТОКИ 2018'!Z150)</f>
        <v>0</v>
      </c>
      <c r="BF35" s="83">
        <v>70.16</v>
      </c>
      <c r="BG35" s="82">
        <f>SUM('[1]Произв. прогр. Стоки (СВОД)'!S37)</f>
        <v>27.194453084210796</v>
      </c>
      <c r="BH35" s="82">
        <f>SUM('[1]ПОЛНАЯ СЕБЕСТОИМОСТЬ СТОКИ 2018'!AA150)</f>
        <v>92.22</v>
      </c>
      <c r="BI35" s="82">
        <f>SUM('[1]ПОЛНАЯ СЕБЕСТОИМОСТЬ СТОКИ 2018'!AB150)</f>
        <v>92.22</v>
      </c>
      <c r="BJ35" s="82">
        <f>SUM('[1]ПОЛНАЯ СЕБЕСТОИМОСТЬ СТОКИ 2018'!AC150)</f>
        <v>0</v>
      </c>
      <c r="BK35" s="83">
        <v>35.08</v>
      </c>
      <c r="BL35" s="82">
        <f>SUM('[1]Произв. прогр. Стоки (СВОД)'!U37)</f>
        <v>27.194453084210796</v>
      </c>
      <c r="BM35" s="82">
        <f>SUM('[1]ПОЛНАЯ СЕБЕСТОИМОСТЬ СТОКИ 2018'!AD150)</f>
        <v>93.52</v>
      </c>
      <c r="BN35" s="82">
        <f>SUM('[1]ПОЛНАЯ СЕБЕСТОИМОСТЬ СТОКИ 2018'!AE150)</f>
        <v>93.52</v>
      </c>
      <c r="BO35" s="82">
        <f>SUM('[1]ПОЛНАЯ СЕБЕСТОИМОСТЬ СТОКИ 2018'!AF150)</f>
        <v>0</v>
      </c>
      <c r="BP35" s="83">
        <v>285.76</v>
      </c>
      <c r="BQ35" s="155">
        <f t="shared" si="112"/>
        <v>81.583359252632391</v>
      </c>
      <c r="BR35" s="155">
        <f t="shared" si="112"/>
        <v>249.8</v>
      </c>
      <c r="BS35" s="155">
        <f t="shared" si="113"/>
        <v>391</v>
      </c>
      <c r="BT35" s="89">
        <f t="shared" si="114"/>
        <v>168.21664074736762</v>
      </c>
      <c r="BU35" s="89">
        <f t="shared" si="115"/>
        <v>206.189892507938</v>
      </c>
      <c r="BV35" s="155">
        <f t="shared" si="116"/>
        <v>326.33343701052956</v>
      </c>
      <c r="BW35" s="155">
        <f t="shared" si="116"/>
        <v>400.76</v>
      </c>
      <c r="BX35" s="155">
        <f>SUM('[1]ПОЛНАЯ СЕБЕСТОИМОСТЬ СТОКИ 2018'!AJ150)</f>
        <v>398.43866214994551</v>
      </c>
      <c r="BY35" s="155">
        <f>SUM('[1]ПОЛНАЯ СЕБЕСТОИМОСТЬ СТОКИ 2018'!AK150)</f>
        <v>2.3213378500543422</v>
      </c>
      <c r="BZ35" s="155">
        <f t="shared" si="117"/>
        <v>806.68000000000006</v>
      </c>
      <c r="CA35" s="89">
        <f t="shared" si="118"/>
        <v>74.426562989470426</v>
      </c>
      <c r="CB35" s="89">
        <f t="shared" si="119"/>
        <v>22.806906846958793</v>
      </c>
    </row>
    <row r="36" spans="1:80" ht="18.75" customHeight="1" x14ac:dyDescent="0.3">
      <c r="A36" s="45" t="s">
        <v>66</v>
      </c>
      <c r="B36" s="82">
        <f>SUM('[1]Произв. прогр. Стоки (СВОД)'!E38)</f>
        <v>28.021684877485498</v>
      </c>
      <c r="C36" s="82">
        <f>SUM('[1]ПОЛНАЯ СЕБЕСТОИМОСТЬ СТОКИ 2018'!C151)</f>
        <v>44.85</v>
      </c>
      <c r="D36" s="83">
        <v>62.97</v>
      </c>
      <c r="E36" s="82">
        <f>SUM('[1]Произв. прогр. Стоки (СВОД)'!F38)</f>
        <v>28.021684877485498</v>
      </c>
      <c r="F36" s="82">
        <f>SUM('[1]ПОЛНАЯ СЕБЕСТОИМОСТЬ СТОКИ 2018'!D151)</f>
        <v>106.38</v>
      </c>
      <c r="G36" s="83">
        <v>43.57</v>
      </c>
      <c r="H36" s="82">
        <f>SUM('[1]Произв. прогр. Стоки (СВОД)'!G38)</f>
        <v>28.021684877485498</v>
      </c>
      <c r="I36" s="82">
        <f>SUM('[1]ПОЛНАЯ СЕБЕСТОИМОСТЬ СТОКИ 2018'!E151)</f>
        <v>432.35999999999996</v>
      </c>
      <c r="J36" s="83">
        <v>65.55</v>
      </c>
      <c r="K36" s="155">
        <f t="shared" si="95"/>
        <v>84.065054632456494</v>
      </c>
      <c r="L36" s="155">
        <f t="shared" si="95"/>
        <v>583.58999999999992</v>
      </c>
      <c r="M36" s="155">
        <f t="shared" si="95"/>
        <v>172.08999999999997</v>
      </c>
      <c r="N36" s="89">
        <f t="shared" si="96"/>
        <v>499.52494536754341</v>
      </c>
      <c r="O36" s="89">
        <f t="shared" si="97"/>
        <v>594.21236035773995</v>
      </c>
      <c r="P36" s="82">
        <f>SUM('[1]Произв. прогр. Стоки (СВОД)'!I38)</f>
        <v>28.021684877485498</v>
      </c>
      <c r="Q36" s="82">
        <f>SUM('[1]ПОЛНАЯ СЕБЕСТОИМОСТЬ СТОКИ 2018'!H151)</f>
        <v>212.99</v>
      </c>
      <c r="R36" s="83">
        <v>725.17</v>
      </c>
      <c r="S36" s="82">
        <f>SUM('[1]Произв. прогр. Стоки (СВОД)'!J38)</f>
        <v>28.021684877485498</v>
      </c>
      <c r="T36" s="82">
        <f>SUM('[1]ПОЛНАЯ СЕБЕСТОИМОСТЬ СТОКИ 2018'!I151)</f>
        <v>80.569999999999993</v>
      </c>
      <c r="U36" s="83">
        <v>135.47</v>
      </c>
      <c r="V36" s="82">
        <f>SUM('[1]Произв. прогр. Стоки (СВОД)'!K38)</f>
        <v>28.021684877485498</v>
      </c>
      <c r="W36" s="82">
        <f>SUM('[1]ПОЛНАЯ СЕБЕСТОИМОСТЬ СТОКИ 2018'!J151)</f>
        <v>248.89999999999998</v>
      </c>
      <c r="X36" s="83">
        <v>112</v>
      </c>
      <c r="Y36" s="155">
        <f t="shared" si="98"/>
        <v>84.065054632456494</v>
      </c>
      <c r="Z36" s="155">
        <f t="shared" si="98"/>
        <v>542.46</v>
      </c>
      <c r="AA36" s="155">
        <f t="shared" si="98"/>
        <v>972.64</v>
      </c>
      <c r="AB36" s="89">
        <f t="shared" si="99"/>
        <v>458.39494536754353</v>
      </c>
      <c r="AC36" s="89">
        <f t="shared" si="100"/>
        <v>545.28596617430003</v>
      </c>
      <c r="AD36" s="155">
        <f t="shared" si="101"/>
        <v>168.13010926491299</v>
      </c>
      <c r="AE36" s="155">
        <f t="shared" si="102"/>
        <v>1126.05</v>
      </c>
      <c r="AF36" s="173">
        <f t="shared" si="102"/>
        <v>1144.73</v>
      </c>
      <c r="AG36" s="89">
        <f t="shared" si="103"/>
        <v>957.91989073508694</v>
      </c>
      <c r="AH36" s="89">
        <f t="shared" si="104"/>
        <v>569.74916326601999</v>
      </c>
      <c r="AI36" s="82">
        <f>SUM('[1]Произв. прогр. Стоки (СВОД)'!N38)</f>
        <v>28.021684877485498</v>
      </c>
      <c r="AJ36" s="82">
        <f>SUM('[1]ПОЛНАЯ СЕБЕСТОИМОСТЬ СТОКИ 2018'!P151)</f>
        <v>618.13</v>
      </c>
      <c r="AK36" s="83">
        <v>53.69</v>
      </c>
      <c r="AL36" s="82">
        <f>SUM('[1]Произв. прогр. Стоки (СВОД)'!O38)</f>
        <v>28.021684877485498</v>
      </c>
      <c r="AM36" s="82">
        <f>SUM('[1]ПОЛНАЯ СЕБЕСТОИМОСТЬ СТОКИ 2018'!Q151)</f>
        <v>129.12</v>
      </c>
      <c r="AN36" s="83">
        <v>192.29</v>
      </c>
      <c r="AO36" s="82">
        <f>SUM('[1]Произв. прогр. Стоки (СВОД)'!P38)</f>
        <v>28.021684877485498</v>
      </c>
      <c r="AP36" s="82">
        <f>SUM('[1]ПОЛНАЯ СЕБЕСТОИМОСТЬ СТОКИ 2018'!R151)</f>
        <v>359.04999999999995</v>
      </c>
      <c r="AQ36" s="83">
        <v>63.18</v>
      </c>
      <c r="AR36" s="155">
        <f t="shared" si="105"/>
        <v>84.065054632456494</v>
      </c>
      <c r="AS36" s="155">
        <f t="shared" si="105"/>
        <v>1106.3</v>
      </c>
      <c r="AT36" s="155">
        <f t="shared" si="105"/>
        <v>309.15999999999997</v>
      </c>
      <c r="AU36" s="89">
        <f t="shared" si="106"/>
        <v>1022.2349453675434</v>
      </c>
      <c r="AV36" s="89">
        <f t="shared" si="107"/>
        <v>1216.0046167065368</v>
      </c>
      <c r="AW36" s="155">
        <f t="shared" si="108"/>
        <v>252.19516389736947</v>
      </c>
      <c r="AX36" s="155">
        <f t="shared" si="109"/>
        <v>2232.35</v>
      </c>
      <c r="AY36" s="155">
        <f t="shared" si="109"/>
        <v>1453.8899999999999</v>
      </c>
      <c r="AZ36" s="89">
        <f t="shared" si="110"/>
        <v>1980.1548361026305</v>
      </c>
      <c r="BA36" s="89">
        <f t="shared" si="111"/>
        <v>785.16764774619242</v>
      </c>
      <c r="BB36" s="82">
        <f>SUM('[1]Произв. прогр. Стоки (СВОД)'!S38)</f>
        <v>28.021684877485498</v>
      </c>
      <c r="BC36" s="82">
        <f>SUM('[1]ПОЛНАЯ СЕБЕСТОИМОСТЬ СТОКИ 2018'!X151)</f>
        <v>386.63</v>
      </c>
      <c r="BD36" s="82">
        <f>SUM('[1]ПОЛНАЯ СЕБЕСТОИМОСТЬ СТОКИ 2018'!Y151)</f>
        <v>386.63</v>
      </c>
      <c r="BE36" s="82">
        <f>SUM('[1]ПОЛНАЯ СЕБЕСТОИМОСТЬ СТОКИ 2018'!Z151)</f>
        <v>0</v>
      </c>
      <c r="BF36" s="83">
        <v>80.16</v>
      </c>
      <c r="BG36" s="82">
        <f>SUM('[1]Произв. прогр. Стоки (СВОД)'!S38)</f>
        <v>28.021684877485498</v>
      </c>
      <c r="BH36" s="82">
        <f>SUM('[1]ПОЛНАЯ СЕБЕСТОИМОСТЬ СТОКИ 2018'!AA151)</f>
        <v>249.20999999999998</v>
      </c>
      <c r="BI36" s="82">
        <f>SUM('[1]ПОЛНАЯ СЕБЕСТОИМОСТЬ СТОКИ 2018'!AB151)</f>
        <v>249.20999999999998</v>
      </c>
      <c r="BJ36" s="82">
        <f>SUM('[1]ПОЛНАЯ СЕБЕСТОИМОСТЬ СТОКИ 2018'!AC151)</f>
        <v>0</v>
      </c>
      <c r="BK36" s="83">
        <v>14.5</v>
      </c>
      <c r="BL36" s="82">
        <f>SUM('[1]Произв. прогр. Стоки (СВОД)'!U38)</f>
        <v>28.021684877485498</v>
      </c>
      <c r="BM36" s="82">
        <f>SUM('[1]ПОЛНАЯ СЕБЕСТОИМОСТЬ СТОКИ 2018'!AD151)</f>
        <v>11.79000000000002</v>
      </c>
      <c r="BN36" s="82">
        <f>SUM('[1]ПОЛНАЯ СЕБЕСТОИМОСТЬ СТОКИ 2018'!AE151)</f>
        <v>11.79000000000002</v>
      </c>
      <c r="BO36" s="82">
        <f>SUM('[1]ПОЛНАЯ СЕБЕСТОИМОСТЬ СТОКИ 2018'!AF151)</f>
        <v>0</v>
      </c>
      <c r="BP36" s="83">
        <v>191.5</v>
      </c>
      <c r="BQ36" s="155">
        <f t="shared" si="112"/>
        <v>84.065054632456494</v>
      </c>
      <c r="BR36" s="155">
        <f t="shared" si="112"/>
        <v>647.62999999999988</v>
      </c>
      <c r="BS36" s="155">
        <f t="shared" si="113"/>
        <v>286.15999999999997</v>
      </c>
      <c r="BT36" s="89">
        <f t="shared" si="114"/>
        <v>563.56494536754337</v>
      </c>
      <c r="BU36" s="89">
        <f t="shared" si="115"/>
        <v>670.39145793876378</v>
      </c>
      <c r="BV36" s="155">
        <f t="shared" si="116"/>
        <v>336.26021852982598</v>
      </c>
      <c r="BW36" s="155">
        <f t="shared" si="116"/>
        <v>2879.9799999999996</v>
      </c>
      <c r="BX36" s="155">
        <f>SUM('[1]ПОЛНАЯ СЕБЕСТОИМОСТЬ СТОКИ 2018'!AJ151)</f>
        <v>2872.4569677955087</v>
      </c>
      <c r="BY36" s="155">
        <f>SUM('[1]ПОЛНАЯ СЕБЕСТОИМОСТЬ СТОКИ 2018'!AK151)</f>
        <v>7.5230322044916651</v>
      </c>
      <c r="BZ36" s="155">
        <f t="shared" si="117"/>
        <v>1740.0499999999997</v>
      </c>
      <c r="CA36" s="89">
        <f t="shared" si="118"/>
        <v>2543.7197814701735</v>
      </c>
      <c r="CB36" s="89">
        <f t="shared" si="119"/>
        <v>756.47360029433514</v>
      </c>
    </row>
    <row r="37" spans="1:80" ht="18.75" customHeight="1" x14ac:dyDescent="0.3">
      <c r="A37" s="45" t="s">
        <v>68</v>
      </c>
      <c r="B37" s="82">
        <f>SUM('[1]Произв. прогр. Стоки (СВОД)'!E39)</f>
        <v>2942.4326209754618</v>
      </c>
      <c r="C37" s="82">
        <f>SUM('[1]ПОЛНАЯ СЕБЕСТОИМОСТЬ СТОКИ 2018'!C152)</f>
        <v>2305.4500000000003</v>
      </c>
      <c r="D37" s="83">
        <v>2616.17</v>
      </c>
      <c r="E37" s="82">
        <f>SUM('[1]Произв. прогр. Стоки (СВОД)'!F39)</f>
        <v>2942.4326209754618</v>
      </c>
      <c r="F37" s="82">
        <f>SUM('[1]ПОЛНАЯ СЕБЕСТОИМОСТЬ СТОКИ 2018'!D152)</f>
        <v>2146.3000000000002</v>
      </c>
      <c r="G37" s="83">
        <v>2191.89</v>
      </c>
      <c r="H37" s="82">
        <f>SUM('[1]Произв. прогр. Стоки (СВОД)'!G39)</f>
        <v>2942.4326209754618</v>
      </c>
      <c r="I37" s="82">
        <f>SUM('[1]ПОЛНАЯ СЕБЕСТОИМОСТЬ СТОКИ 2018'!E152)</f>
        <v>2474.0799999999995</v>
      </c>
      <c r="J37" s="83">
        <v>2835.73</v>
      </c>
      <c r="K37" s="155">
        <f t="shared" si="95"/>
        <v>8827.2978629263853</v>
      </c>
      <c r="L37" s="155">
        <f t="shared" si="95"/>
        <v>6925.83</v>
      </c>
      <c r="M37" s="155">
        <f t="shared" si="95"/>
        <v>7643.7899999999991</v>
      </c>
      <c r="N37" s="89">
        <f t="shared" si="96"/>
        <v>-1901.4678629263854</v>
      </c>
      <c r="O37" s="89">
        <f t="shared" si="97"/>
        <v>-21.540769241653521</v>
      </c>
      <c r="P37" s="82">
        <f>SUM('[1]Произв. прогр. Стоки (СВОД)'!I39)</f>
        <v>2942.4326209754618</v>
      </c>
      <c r="Q37" s="82">
        <f>SUM('[1]ПОЛНАЯ СЕБЕСТОИМОСТЬ СТОКИ 2018'!H152)</f>
        <v>2417.2700000000004</v>
      </c>
      <c r="R37" s="83">
        <v>2431.2600000000002</v>
      </c>
      <c r="S37" s="82">
        <f>SUM('[1]Произв. прогр. Стоки (СВОД)'!J39)</f>
        <v>2942.4326209754618</v>
      </c>
      <c r="T37" s="82">
        <f>SUM('[1]ПОЛНАЯ СЕБЕСТОИМОСТЬ СТОКИ 2018'!I152)</f>
        <v>2345.0700000000002</v>
      </c>
      <c r="U37" s="83">
        <v>2673</v>
      </c>
      <c r="V37" s="82">
        <f>SUM('[1]Произв. прогр. Стоки (СВОД)'!K39)</f>
        <v>2942.4326209754618</v>
      </c>
      <c r="W37" s="82">
        <f>SUM('[1]ПОЛНАЯ СЕБЕСТОИМОСТЬ СТОКИ 2018'!J152)</f>
        <v>2700.42</v>
      </c>
      <c r="X37" s="83">
        <v>2620.11</v>
      </c>
      <c r="Y37" s="155">
        <f t="shared" si="98"/>
        <v>8827.2978629263853</v>
      </c>
      <c r="Z37" s="155">
        <f t="shared" si="98"/>
        <v>7462.76</v>
      </c>
      <c r="AA37" s="155">
        <f t="shared" si="98"/>
        <v>7724.3700000000008</v>
      </c>
      <c r="AB37" s="89">
        <f t="shared" si="99"/>
        <v>-1364.5378629263851</v>
      </c>
      <c r="AC37" s="89">
        <f t="shared" si="100"/>
        <v>-15.458160403279059</v>
      </c>
      <c r="AD37" s="155">
        <f t="shared" si="101"/>
        <v>17654.595725852771</v>
      </c>
      <c r="AE37" s="155">
        <f t="shared" si="102"/>
        <v>14388.59</v>
      </c>
      <c r="AF37" s="173">
        <f t="shared" si="102"/>
        <v>15368.16</v>
      </c>
      <c r="AG37" s="89">
        <f t="shared" si="103"/>
        <v>-3266.0057258527704</v>
      </c>
      <c r="AH37" s="89">
        <f t="shared" si="104"/>
        <v>-18.499464822466287</v>
      </c>
      <c r="AI37" s="82">
        <f>SUM('[1]Произв. прогр. Стоки (СВОД)'!N39)</f>
        <v>3060.1299258144809</v>
      </c>
      <c r="AJ37" s="82">
        <f>SUM('[1]ПОЛНАЯ СЕБЕСТОИМОСТЬ СТОКИ 2018'!P152)</f>
        <v>2616.04</v>
      </c>
      <c r="AK37" s="83">
        <v>2608.71</v>
      </c>
      <c r="AL37" s="82">
        <f>SUM('[1]Произв. прогр. Стоки (СВОД)'!O39)</f>
        <v>3060.1299258144809</v>
      </c>
      <c r="AM37" s="82">
        <f>SUM('[1]ПОЛНАЯ СЕБЕСТОИМОСТЬ СТОКИ 2018'!Q152)</f>
        <v>2701.43</v>
      </c>
      <c r="AN37" s="83">
        <v>2953.54</v>
      </c>
      <c r="AO37" s="82">
        <f>SUM('[1]Произв. прогр. Стоки (СВОД)'!P39)</f>
        <v>3060.1299258144809</v>
      </c>
      <c r="AP37" s="82">
        <f>SUM('[1]ПОЛНАЯ СЕБЕСТОИМОСТЬ СТОКИ 2018'!R152)</f>
        <v>2517.91</v>
      </c>
      <c r="AQ37" s="83">
        <v>2375.83</v>
      </c>
      <c r="AR37" s="155">
        <f t="shared" si="105"/>
        <v>9180.3897774434427</v>
      </c>
      <c r="AS37" s="155">
        <f t="shared" si="105"/>
        <v>7835.3799999999992</v>
      </c>
      <c r="AT37" s="155">
        <f t="shared" si="105"/>
        <v>7938.08</v>
      </c>
      <c r="AU37" s="89">
        <f t="shared" si="106"/>
        <v>-1345.0097774434435</v>
      </c>
      <c r="AV37" s="89">
        <f t="shared" si="107"/>
        <v>-14.650900561413877</v>
      </c>
      <c r="AW37" s="155">
        <f t="shared" si="108"/>
        <v>26834.985503296215</v>
      </c>
      <c r="AX37" s="155">
        <f t="shared" si="109"/>
        <v>22223.97</v>
      </c>
      <c r="AY37" s="155">
        <f t="shared" si="109"/>
        <v>23306.239999999998</v>
      </c>
      <c r="AZ37" s="89">
        <f t="shared" si="110"/>
        <v>-4611.0155032962139</v>
      </c>
      <c r="BA37" s="89">
        <f t="shared" si="111"/>
        <v>-17.182850733158883</v>
      </c>
      <c r="BB37" s="82">
        <f>SUM('[1]Произв. прогр. Стоки (СВОД)'!S39)</f>
        <v>3060.1299258144809</v>
      </c>
      <c r="BC37" s="82">
        <f>SUM('[1]ПОЛНАЯ СЕБЕСТОИМОСТЬ СТОКИ 2018'!X152)</f>
        <v>2384.0099999999998</v>
      </c>
      <c r="BD37" s="82">
        <f>SUM('[1]ПОЛНАЯ СЕБЕСТОИМОСТЬ СТОКИ 2018'!Y152)</f>
        <v>2384.0099999999998</v>
      </c>
      <c r="BE37" s="82">
        <f>SUM('[1]ПОЛНАЯ СЕБЕСТОИМОСТЬ СТОКИ 2018'!Z152)</f>
        <v>0</v>
      </c>
      <c r="BF37" s="83">
        <v>2126.38</v>
      </c>
      <c r="BG37" s="82">
        <f>SUM('[1]Произв. прогр. Стоки (СВОД)'!S39)</f>
        <v>3060.1299258144809</v>
      </c>
      <c r="BH37" s="82">
        <f>SUM('[1]ПОЛНАЯ СЕБЕСТОИМОСТЬ СТОКИ 2018'!AA152)</f>
        <v>2411.21</v>
      </c>
      <c r="BI37" s="82">
        <f>SUM('[1]ПОЛНАЯ СЕБЕСТОИМОСТЬ СТОКИ 2018'!AB152)</f>
        <v>2411.21</v>
      </c>
      <c r="BJ37" s="82">
        <f>SUM('[1]ПОЛНАЯ СЕБЕСТОИМОСТЬ СТОКИ 2018'!AC152)</f>
        <v>8.0299999999999994</v>
      </c>
      <c r="BK37" s="83">
        <v>2418.86</v>
      </c>
      <c r="BL37" s="82">
        <f>SUM('[1]Произв. прогр. Стоки (СВОД)'!U39)</f>
        <v>3060.1299258144809</v>
      </c>
      <c r="BM37" s="82">
        <f>SUM('[1]ПОЛНАЯ СЕБЕСТОИМОСТЬ СТОКИ 2018'!AD152)</f>
        <v>2341.7900000000004</v>
      </c>
      <c r="BN37" s="82">
        <f>SUM('[1]ПОЛНАЯ СЕБЕСТОИМОСТЬ СТОКИ 2018'!AE152)</f>
        <v>2333.8700000000003</v>
      </c>
      <c r="BO37" s="82">
        <f>SUM('[1]ПОЛНАЯ СЕБЕСТОИМОСТЬ СТОКИ 2018'!AF152)</f>
        <v>7.92</v>
      </c>
      <c r="BP37" s="83">
        <v>2142.5500000000002</v>
      </c>
      <c r="BQ37" s="155">
        <f t="shared" si="112"/>
        <v>9180.3897774434427</v>
      </c>
      <c r="BR37" s="155">
        <f t="shared" si="112"/>
        <v>7137.01</v>
      </c>
      <c r="BS37" s="155">
        <f t="shared" si="113"/>
        <v>6687.79</v>
      </c>
      <c r="BT37" s="89">
        <f t="shared" si="114"/>
        <v>-2043.3797774434424</v>
      </c>
      <c r="BU37" s="89">
        <f t="shared" si="115"/>
        <v>-22.258093904292629</v>
      </c>
      <c r="BV37" s="155">
        <f t="shared" si="116"/>
        <v>36015.37528073966</v>
      </c>
      <c r="BW37" s="155">
        <f t="shared" si="116"/>
        <v>29360.980000000003</v>
      </c>
      <c r="BX37" s="155">
        <f>SUM('[1]ПОЛНАЯ СЕБЕСТОИМОСТЬ СТОКИ 2018'!AJ152)</f>
        <v>29273.558020370954</v>
      </c>
      <c r="BY37" s="155">
        <f>SUM('[1]ПОЛНАЯ СЕБЕСТОИМОСТЬ СТОКИ 2018'!AK152)</f>
        <v>87.421979629046504</v>
      </c>
      <c r="BZ37" s="155">
        <f t="shared" si="117"/>
        <v>29994.03</v>
      </c>
      <c r="CA37" s="89">
        <f t="shared" si="118"/>
        <v>-6654.3952807396563</v>
      </c>
      <c r="CB37" s="89">
        <f t="shared" si="119"/>
        <v>-18.476540168938072</v>
      </c>
    </row>
    <row r="38" spans="1:80" ht="18.75" customHeight="1" x14ac:dyDescent="0.3">
      <c r="A38" s="45" t="s">
        <v>125</v>
      </c>
      <c r="B38" s="82">
        <f>SUM('[1]Произв. прогр. Стоки (СВОД)'!E40)</f>
        <v>883.16566204666617</v>
      </c>
      <c r="C38" s="82">
        <f>SUM('[1]ПОЛНАЯ СЕБЕСТОИМОСТЬ СТОКИ 2018'!C153)</f>
        <v>694.81999999999994</v>
      </c>
      <c r="D38" s="83">
        <v>788.68</v>
      </c>
      <c r="E38" s="82">
        <f>SUM('[1]Произв. прогр. Стоки (СВОД)'!F40)</f>
        <v>883.16566204666617</v>
      </c>
      <c r="F38" s="82">
        <f>SUM('[1]ПОЛНАЯ СЕБЕСТОИМОСТЬ СТОКИ 2018'!D153)</f>
        <v>645.42000000000007</v>
      </c>
      <c r="G38" s="83">
        <v>659.09</v>
      </c>
      <c r="H38" s="82">
        <f>SUM('[1]Произв. прогр. Стоки (СВОД)'!G40)</f>
        <v>883.16566204666617</v>
      </c>
      <c r="I38" s="82">
        <f>SUM('[1]ПОЛНАЯ СЕБЕСТОИМОСТЬ СТОКИ 2018'!E153)</f>
        <v>746.23</v>
      </c>
      <c r="J38" s="83">
        <v>847.37</v>
      </c>
      <c r="K38" s="155">
        <f t="shared" si="95"/>
        <v>2649.4969861399986</v>
      </c>
      <c r="L38" s="155">
        <f t="shared" si="95"/>
        <v>2086.4700000000003</v>
      </c>
      <c r="M38" s="155">
        <f t="shared" si="95"/>
        <v>2295.14</v>
      </c>
      <c r="N38" s="89">
        <f t="shared" si="96"/>
        <v>-563.02698613999837</v>
      </c>
      <c r="O38" s="89">
        <f t="shared" si="97"/>
        <v>-21.250335029075146</v>
      </c>
      <c r="P38" s="82">
        <f>SUM('[1]Произв. прогр. Стоки (СВОД)'!I40)</f>
        <v>883.16566204666617</v>
      </c>
      <c r="Q38" s="82">
        <f>SUM('[1]ПОЛНАЯ СЕБЕСТОИМОСТЬ СТОКИ 2018'!H153)</f>
        <v>730.33</v>
      </c>
      <c r="R38" s="83">
        <v>730.81</v>
      </c>
      <c r="S38" s="82">
        <f>SUM('[1]Произв. прогр. Стоки (СВОД)'!J40)</f>
        <v>883.16566204666617</v>
      </c>
      <c r="T38" s="82">
        <f>SUM('[1]ПОЛНАЯ СЕБЕСТОИМОСТЬ СТОКИ 2018'!I153)</f>
        <v>707.09999999999991</v>
      </c>
      <c r="U38" s="83">
        <v>808.53</v>
      </c>
      <c r="V38" s="82">
        <f>SUM('[1]Произв. прогр. Стоки (СВОД)'!K40)</f>
        <v>883.16566204666617</v>
      </c>
      <c r="W38" s="82">
        <f>SUM('[1]ПОЛНАЯ СЕБЕСТОИМОСТЬ СТОКИ 2018'!J153)</f>
        <v>819.03</v>
      </c>
      <c r="X38" s="83">
        <v>795.17</v>
      </c>
      <c r="Y38" s="155">
        <f t="shared" si="98"/>
        <v>2649.4969861399986</v>
      </c>
      <c r="Z38" s="155">
        <f t="shared" si="98"/>
        <v>2256.46</v>
      </c>
      <c r="AA38" s="155">
        <f t="shared" si="98"/>
        <v>2334.5099999999998</v>
      </c>
      <c r="AB38" s="89">
        <f t="shared" si="99"/>
        <v>-393.03698613999859</v>
      </c>
      <c r="AC38" s="89">
        <f t="shared" si="100"/>
        <v>-14.834400197322234</v>
      </c>
      <c r="AD38" s="155">
        <f t="shared" si="101"/>
        <v>5298.9939722799973</v>
      </c>
      <c r="AE38" s="155">
        <f t="shared" si="102"/>
        <v>4342.93</v>
      </c>
      <c r="AF38" s="173">
        <f t="shared" si="102"/>
        <v>4629.6499999999996</v>
      </c>
      <c r="AG38" s="89">
        <f t="shared" si="103"/>
        <v>-956.06397227999696</v>
      </c>
      <c r="AH38" s="89">
        <f t="shared" si="104"/>
        <v>-18.042367613198689</v>
      </c>
      <c r="AI38" s="82">
        <f>SUM('[1]Произв. прогр. Стоки (СВОД)'!N40)</f>
        <v>918.49228852853298</v>
      </c>
      <c r="AJ38" s="82">
        <f>SUM('[1]ПОЛНАЯ СЕБЕСТОИМОСТЬ СТОКИ 2018'!P153)</f>
        <v>790.62</v>
      </c>
      <c r="AK38" s="83">
        <v>787.6</v>
      </c>
      <c r="AL38" s="82">
        <f>SUM('[1]Произв. прогр. Стоки (СВОД)'!O40)</f>
        <v>918.49228852853298</v>
      </c>
      <c r="AM38" s="82">
        <f>SUM('[1]ПОЛНАЯ СЕБЕСТОИМОСТЬ СТОКИ 2018'!Q153)</f>
        <v>815.44</v>
      </c>
      <c r="AN38" s="83">
        <v>893.18</v>
      </c>
      <c r="AO38" s="82">
        <f>SUM('[1]Произв. прогр. Стоки (СВОД)'!P40)</f>
        <v>918.49228852853298</v>
      </c>
      <c r="AP38" s="82">
        <f>SUM('[1]ПОЛНАЯ СЕБЕСТОИМОСТЬ СТОКИ 2018'!R153)</f>
        <v>760.07</v>
      </c>
      <c r="AQ38" s="83">
        <v>718.28</v>
      </c>
      <c r="AR38" s="155">
        <f t="shared" si="105"/>
        <v>2755.4768655855987</v>
      </c>
      <c r="AS38" s="155">
        <f t="shared" si="105"/>
        <v>2366.13</v>
      </c>
      <c r="AT38" s="155">
        <f t="shared" si="105"/>
        <v>2399.06</v>
      </c>
      <c r="AU38" s="89">
        <f t="shared" si="106"/>
        <v>-389.34686558559861</v>
      </c>
      <c r="AV38" s="89">
        <f t="shared" si="107"/>
        <v>-14.129926853980463</v>
      </c>
      <c r="AW38" s="155">
        <f t="shared" si="108"/>
        <v>8054.470837865596</v>
      </c>
      <c r="AX38" s="155">
        <f t="shared" si="109"/>
        <v>6709.06</v>
      </c>
      <c r="AY38" s="155">
        <f t="shared" si="109"/>
        <v>7028.7099999999991</v>
      </c>
      <c r="AZ38" s="89">
        <f t="shared" si="110"/>
        <v>-1345.4108378655956</v>
      </c>
      <c r="BA38" s="89">
        <f t="shared" si="111"/>
        <v>-16.703901037676662</v>
      </c>
      <c r="BB38" s="82">
        <f>SUM('[1]Произв. прогр. Стоки (СВОД)'!S40)</f>
        <v>918.49228852853298</v>
      </c>
      <c r="BC38" s="82">
        <f>SUM('[1]ПОЛНАЯ СЕБЕСТОИМОСТЬ СТОКИ 2018'!X153)</f>
        <v>720.55</v>
      </c>
      <c r="BD38" s="82">
        <f>SUM('[1]ПОЛНАЯ СЕБЕСТОИМОСТЬ СТОКИ 2018'!Y153)</f>
        <v>720.55</v>
      </c>
      <c r="BE38" s="82">
        <f>SUM('[1]ПОЛНАЯ СЕБЕСТОИМОСТЬ СТОКИ 2018'!Z153)</f>
        <v>0</v>
      </c>
      <c r="BF38" s="83">
        <v>633.15</v>
      </c>
      <c r="BG38" s="82">
        <f>SUM('[1]Произв. прогр. Стоки (СВОД)'!S40)</f>
        <v>918.49228852853298</v>
      </c>
      <c r="BH38" s="82">
        <f>SUM('[1]ПОЛНАЯ СЕБЕСТОИМОСТЬ СТОКИ 2018'!AA153)</f>
        <v>725.89</v>
      </c>
      <c r="BI38" s="82">
        <f>SUM('[1]ПОЛНАЯ СЕБЕСТОИМОСТЬ СТОКИ 2018'!AB153)</f>
        <v>725.89</v>
      </c>
      <c r="BJ38" s="82">
        <f>SUM('[1]ПОЛНАЯ СЕБЕСТОИМОСТЬ СТОКИ 2018'!AC153)</f>
        <v>2.4300000000000002</v>
      </c>
      <c r="BK38" s="83">
        <v>739.85</v>
      </c>
      <c r="BL38" s="82">
        <f>SUM('[1]Произв. прогр. Стоки (СВОД)'!U40)</f>
        <v>918.49228852853298</v>
      </c>
      <c r="BM38" s="82">
        <f>SUM('[1]ПОЛНАЯ СЕБЕСТОИМОСТЬ СТОКИ 2018'!AD153)</f>
        <v>705.2700000000001</v>
      </c>
      <c r="BN38" s="82">
        <f>SUM('[1]ПОЛНАЯ СЕБЕСТОИМОСТЬ СТОКИ 2018'!AE153)</f>
        <v>702.88000000000011</v>
      </c>
      <c r="BO38" s="82">
        <f>SUM('[1]ПОЛНАЯ СЕБЕСТОИМОСТЬ СТОКИ 2018'!AF153)</f>
        <v>2.39</v>
      </c>
      <c r="BP38" s="83">
        <v>636.44000000000005</v>
      </c>
      <c r="BQ38" s="155">
        <f t="shared" si="112"/>
        <v>2755.4768655855987</v>
      </c>
      <c r="BR38" s="155">
        <f t="shared" si="112"/>
        <v>2151.71</v>
      </c>
      <c r="BS38" s="155">
        <f t="shared" si="113"/>
        <v>2009.44</v>
      </c>
      <c r="BT38" s="89">
        <f t="shared" si="114"/>
        <v>-603.76686558559868</v>
      </c>
      <c r="BU38" s="89">
        <f t="shared" si="115"/>
        <v>-21.91152003946457</v>
      </c>
      <c r="BV38" s="155">
        <f t="shared" si="116"/>
        <v>10809.947703451195</v>
      </c>
      <c r="BW38" s="155">
        <f t="shared" si="116"/>
        <v>8860.77</v>
      </c>
      <c r="BX38" s="155">
        <f>SUM('[1]ПОЛНАЯ СЕБЕСТОИМОСТЬ СТОКИ 2018'!AJ153)</f>
        <v>8834.379407612063</v>
      </c>
      <c r="BY38" s="155">
        <f>SUM('[1]ПОЛНАЯ СЕБЕСТОИМОСТЬ СТОКИ 2018'!AK153)</f>
        <v>26.390592387936902</v>
      </c>
      <c r="BZ38" s="155">
        <f t="shared" si="117"/>
        <v>9038.15</v>
      </c>
      <c r="CA38" s="89">
        <f t="shared" si="118"/>
        <v>-1949.1777034511942</v>
      </c>
      <c r="CB38" s="89">
        <f t="shared" si="119"/>
        <v>-18.031333332250053</v>
      </c>
    </row>
    <row r="39" spans="1:80" ht="18.75" customHeight="1" x14ac:dyDescent="0.3">
      <c r="A39" s="174" t="s">
        <v>70</v>
      </c>
      <c r="B39" s="85">
        <f>SUM('[1]Произв. прогр. Стоки (СВОД)'!E41)</f>
        <v>0.30014813448944266</v>
      </c>
      <c r="C39" s="85">
        <f>SUM('[1]ПОЛНАЯ СЕБЕСТОИМОСТЬ СТОКИ 2018'!C154)</f>
        <v>0.30138150903294364</v>
      </c>
      <c r="D39" s="85">
        <f t="shared" ref="D39:X39" si="120">SUM(D38/D37)</f>
        <v>0.30146358990432576</v>
      </c>
      <c r="E39" s="85">
        <f>SUM('[1]Произв. прогр. Стоки (СВОД)'!F41)</f>
        <v>0.30014813448944266</v>
      </c>
      <c r="F39" s="85">
        <f>SUM('[1]ПОЛНАЯ СЕБЕСТОИМОСТЬ СТОКИ 2018'!D154)</f>
        <v>0.30071285468014725</v>
      </c>
      <c r="G39" s="85">
        <f t="shared" si="120"/>
        <v>0.30069483413857451</v>
      </c>
      <c r="H39" s="85">
        <f>SUM('[1]Произв. прогр. Стоки (СВОД)'!G41)</f>
        <v>0.30014813448944266</v>
      </c>
      <c r="I39" s="85">
        <f>SUM('[1]ПОЛНАЯ СЕБЕСТОИМОСТЬ СТОКИ 2018'!E154)</f>
        <v>0.30161918773847257</v>
      </c>
      <c r="J39" s="85">
        <f t="shared" si="120"/>
        <v>0.29881899898791492</v>
      </c>
      <c r="K39" s="86">
        <f t="shared" si="120"/>
        <v>0.30014813448944266</v>
      </c>
      <c r="L39" s="86">
        <f t="shared" si="120"/>
        <v>0.30125919925842826</v>
      </c>
      <c r="M39" s="86">
        <f t="shared" si="120"/>
        <v>0.30026204278244173</v>
      </c>
      <c r="N39" s="54">
        <f t="shared" si="96"/>
        <v>1.1110647689855924E-3</v>
      </c>
      <c r="O39" s="54">
        <f t="shared" si="97"/>
        <v>0.37017213879257771</v>
      </c>
      <c r="P39" s="85">
        <f>SUM('[1]Произв. прогр. Стоки (СВОД)'!I41)</f>
        <v>0.30014813448944266</v>
      </c>
      <c r="Q39" s="85">
        <f>SUM('[1]ПОЛНАЯ СЕБЕСТОИМОСТЬ СТОКИ 2018'!H154)</f>
        <v>0.30213008890194304</v>
      </c>
      <c r="R39" s="85">
        <f t="shared" si="120"/>
        <v>0.30058899500670427</v>
      </c>
      <c r="S39" s="85">
        <f>SUM('[1]Произв. прогр. Стоки (СВОД)'!J41)</f>
        <v>0.30014813448944266</v>
      </c>
      <c r="T39" s="85">
        <f>SUM('[1]ПОЛНАЯ СЕБЕСТОИМОСТЬ СТОКИ 2018'!I154)</f>
        <v>0.3015261804551676</v>
      </c>
      <c r="U39" s="85">
        <f t="shared" si="120"/>
        <v>0.30248035914702581</v>
      </c>
      <c r="V39" s="85">
        <f>SUM('[1]Произв. прогр. Стоки (СВОД)'!K41)</f>
        <v>0.30014813448944266</v>
      </c>
      <c r="W39" s="85">
        <f>SUM('[1]ПОЛНАЯ СЕБЕСТОИМОСТЬ СТОКИ 2018'!J154)</f>
        <v>0.3032972648699091</v>
      </c>
      <c r="X39" s="85">
        <f t="shared" si="120"/>
        <v>0.30348725816855016</v>
      </c>
      <c r="Y39" s="86">
        <f t="shared" ref="Y39:BZ39" si="121">SUM(Y38/Y37)</f>
        <v>0.30014813448944266</v>
      </c>
      <c r="Z39" s="86">
        <f t="shared" si="121"/>
        <v>0.30236266475137885</v>
      </c>
      <c r="AA39" s="86">
        <f t="shared" si="121"/>
        <v>0.30222658935291802</v>
      </c>
      <c r="AB39" s="54">
        <f t="shared" si="99"/>
        <v>2.2145302619361873E-3</v>
      </c>
      <c r="AC39" s="54">
        <f t="shared" si="100"/>
        <v>0.73781243575048128</v>
      </c>
      <c r="AD39" s="86">
        <f t="shared" si="121"/>
        <v>0.30014813448944266</v>
      </c>
      <c r="AE39" s="86">
        <f t="shared" si="121"/>
        <v>0.30183152067019769</v>
      </c>
      <c r="AF39" s="175">
        <f t="shared" si="121"/>
        <v>0.30124946642929273</v>
      </c>
      <c r="AG39" s="54">
        <f t="shared" si="103"/>
        <v>1.683386180755031E-3</v>
      </c>
      <c r="AH39" s="54">
        <f t="shared" si="104"/>
        <v>0.56085178860714924</v>
      </c>
      <c r="AI39" s="85">
        <f>SUM('[1]Произв. прогр. Стоки (СВОД)'!N41)</f>
        <v>0.30014813448944266</v>
      </c>
      <c r="AJ39" s="85">
        <f>SUM('[1]ПОЛНАЯ СЕБЕСТОИМОСТЬ СТОКИ 2018'!P154)</f>
        <v>0.3022201495389979</v>
      </c>
      <c r="AK39" s="85">
        <f t="shared" si="121"/>
        <v>0.30191167281913284</v>
      </c>
      <c r="AL39" s="85">
        <f>SUM('[1]Произв. прогр. Стоки (СВОД)'!O41)</f>
        <v>0.30014813448944266</v>
      </c>
      <c r="AM39" s="85">
        <f>SUM('[1]ПОЛНАЯ СЕБЕСТОИМОСТЬ СТОКИ 2018'!Q154)</f>
        <v>0.30185494349289083</v>
      </c>
      <c r="AN39" s="85">
        <f t="shared" si="121"/>
        <v>0.30240998936868974</v>
      </c>
      <c r="AO39" s="85">
        <f>SUM('[1]Произв. прогр. Стоки (СВОД)'!P41)</f>
        <v>0.30014813448944266</v>
      </c>
      <c r="AP39" s="85">
        <f>SUM('[1]ПОЛНАЯ СЕБЕСТОИМОСТЬ СТОКИ 2018'!R154)</f>
        <v>0.30186543601637872</v>
      </c>
      <c r="AQ39" s="85">
        <f t="shared" si="121"/>
        <v>0.30232802852055912</v>
      </c>
      <c r="AR39" s="86">
        <f t="shared" si="121"/>
        <v>0.30014813448944261</v>
      </c>
      <c r="AS39" s="86">
        <f t="shared" si="121"/>
        <v>0.30198024856484312</v>
      </c>
      <c r="AT39" s="86">
        <f t="shared" si="121"/>
        <v>0.30222169592647086</v>
      </c>
      <c r="AU39" s="54">
        <f t="shared" si="106"/>
        <v>1.832114075400515E-3</v>
      </c>
      <c r="AV39" s="54">
        <f t="shared" si="107"/>
        <v>0.61040328586981696</v>
      </c>
      <c r="AW39" s="86">
        <f t="shared" si="121"/>
        <v>0.30014813448944266</v>
      </c>
      <c r="AX39" s="86">
        <f t="shared" si="121"/>
        <v>0.30188395682679559</v>
      </c>
      <c r="AY39" s="86">
        <f t="shared" si="121"/>
        <v>0.30158060673879611</v>
      </c>
      <c r="AZ39" s="54">
        <f t="shared" si="110"/>
        <v>1.7358223373529214E-3</v>
      </c>
      <c r="BA39" s="54">
        <f t="shared" si="111"/>
        <v>0.57832188106235805</v>
      </c>
      <c r="BB39" s="85">
        <f>SUM('[1]Произв. прогр. Стоки (СВОД)'!S41)</f>
        <v>0.30014813448944266</v>
      </c>
      <c r="BC39" s="85">
        <f>SUM('[1]ПОЛНАЯ СЕБЕСТОИМОСТЬ СТОКИ 2018'!X154)</f>
        <v>0.30224285971954817</v>
      </c>
      <c r="BD39" s="85">
        <f>SUM('[1]ПОЛНАЯ СЕБЕСТОИМОСТЬ СТОКИ 2018'!Y154)</f>
        <v>0.30224285971954817</v>
      </c>
      <c r="BE39" s="85" t="e">
        <f>SUM('[1]ПОЛНАЯ СЕБЕСТОИМОСТЬ СТОКИ 2018'!Z154)</f>
        <v>#DIV/0!</v>
      </c>
      <c r="BF39" s="85">
        <f t="shared" si="121"/>
        <v>0.29775957260696578</v>
      </c>
      <c r="BG39" s="85">
        <f>SUM('[1]Произв. прогр. Стоки (СВОД)'!S41)</f>
        <v>0.30014813448944266</v>
      </c>
      <c r="BH39" s="85">
        <f>SUM('[1]ПОЛНАЯ СЕБЕСТОИМОСТЬ СТОКИ 2018'!AA154)</f>
        <v>0.30104802153275739</v>
      </c>
      <c r="BI39" s="85">
        <f>SUM('[1]ПОЛНАЯ СЕБЕСТОИМОСТЬ СТОКИ 2018'!AB154)</f>
        <v>0.30104802153275739</v>
      </c>
      <c r="BJ39" s="85">
        <f>SUM('[1]ПОЛНАЯ СЕБЕСТОИМОСТЬ СТОКИ 2018'!AC154)</f>
        <v>0.30261519302615197</v>
      </c>
      <c r="BK39" s="85">
        <f t="shared" si="121"/>
        <v>0.30586722671010308</v>
      </c>
      <c r="BL39" s="85">
        <f>SUM('[1]Произв. прогр. Стоки (СВОД)'!U41)</f>
        <v>0.30014813448944266</v>
      </c>
      <c r="BM39" s="85">
        <f>SUM('[1]ПОЛНАЯ СЕБЕСТОИМОСТЬ СТОКИ 2018'!AD154)</f>
        <v>0.30116705597000581</v>
      </c>
      <c r="BN39" s="85">
        <f>SUM('[1]ПОЛНАЯ СЕБЕСТОИМОСТЬ СТОКИ 2018'!AE154)</f>
        <v>0.30116501776020088</v>
      </c>
      <c r="BO39" s="85">
        <f>SUM('[1]ПОЛНАЯ СЕБЕСТОИМОСТЬ СТОКИ 2018'!AF154)</f>
        <v>0.3017676767676768</v>
      </c>
      <c r="BP39" s="85">
        <f t="shared" si="121"/>
        <v>0.29704791020046206</v>
      </c>
      <c r="BQ39" s="86">
        <f t="shared" si="121"/>
        <v>0.30014813448944261</v>
      </c>
      <c r="BR39" s="86">
        <f t="shared" si="121"/>
        <v>0.30148619660053722</v>
      </c>
      <c r="BS39" s="86">
        <f t="shared" si="121"/>
        <v>0.30046397987975104</v>
      </c>
      <c r="BT39" s="54">
        <f t="shared" si="114"/>
        <v>1.3380621110946067E-3</v>
      </c>
      <c r="BU39" s="54">
        <f t="shared" si="115"/>
        <v>0.44580057556268826</v>
      </c>
      <c r="BV39" s="86">
        <f t="shared" si="121"/>
        <v>0.30014813448944261</v>
      </c>
      <c r="BW39" s="86">
        <f t="shared" si="121"/>
        <v>0.30178727004343858</v>
      </c>
      <c r="BX39" s="86">
        <f t="shared" si="121"/>
        <v>0.30178700523743557</v>
      </c>
      <c r="BY39" s="86">
        <f t="shared" si="121"/>
        <v>0.30187594126693124</v>
      </c>
      <c r="BZ39" s="86">
        <f t="shared" si="121"/>
        <v>0.30133163166136728</v>
      </c>
      <c r="CA39" s="54">
        <f t="shared" si="118"/>
        <v>1.639135553995974E-3</v>
      </c>
      <c r="CB39" s="54">
        <f t="shared" si="119"/>
        <v>0.54610885947506327</v>
      </c>
    </row>
    <row r="40" spans="1:80" ht="18.75" customHeight="1" x14ac:dyDescent="0.3">
      <c r="A40" s="176" t="s">
        <v>71</v>
      </c>
      <c r="B40" s="82">
        <f>SUM('[1]Произв. прогр. Стоки (СВОД)'!E42)</f>
        <v>991.14016750856365</v>
      </c>
      <c r="C40" s="82">
        <f>SUM('[1]ПОЛНАЯ СЕБЕСТОИМОСТЬ СТОКИ 2018'!C155)</f>
        <v>923.76</v>
      </c>
      <c r="D40" s="90">
        <f>SUM(D41:D44)</f>
        <v>943.18</v>
      </c>
      <c r="E40" s="82">
        <f>SUM('[1]Произв. прогр. Стоки (СВОД)'!F42)</f>
        <v>982.34951140960106</v>
      </c>
      <c r="F40" s="82">
        <f>SUM('[1]ПОЛНАЯ СЕБЕСТОИМОСТЬ СТОКИ 2018'!D155)</f>
        <v>846.65</v>
      </c>
      <c r="G40" s="90">
        <f>SUM(G41:G44)</f>
        <v>788.71</v>
      </c>
      <c r="H40" s="82">
        <f>SUM('[1]Произв. прогр. Стоки (СВОД)'!G42)</f>
        <v>978.54249419382199</v>
      </c>
      <c r="I40" s="82">
        <f>SUM('[1]ПОЛНАЯ СЕБЕСТОИМОСТЬ СТОКИ 2018'!E155)</f>
        <v>1429.58</v>
      </c>
      <c r="J40" s="90">
        <f>SUM(J41:J44)</f>
        <v>855.27</v>
      </c>
      <c r="K40" s="155">
        <f t="shared" ref="K40:M60" si="122">SUM(B40+E40+H40)</f>
        <v>2952.0321731119866</v>
      </c>
      <c r="L40" s="155">
        <f t="shared" si="122"/>
        <v>3199.99</v>
      </c>
      <c r="M40" s="155">
        <f t="shared" si="122"/>
        <v>2587.16</v>
      </c>
      <c r="N40" s="89">
        <f t="shared" si="96"/>
        <v>247.95782688801319</v>
      </c>
      <c r="O40" s="89">
        <f t="shared" si="97"/>
        <v>8.3995638376332415</v>
      </c>
      <c r="P40" s="82">
        <f>SUM('[1]Произв. прогр. Стоки (СВОД)'!I42)</f>
        <v>965.45643858724497</v>
      </c>
      <c r="Q40" s="82">
        <f>SUM('[1]ПОЛНАЯ СЕБЕСТОИМОСТЬ СТОКИ 2018'!H155)</f>
        <v>1098.9100000000001</v>
      </c>
      <c r="R40" s="90">
        <f>SUM(R41:R44)</f>
        <v>848.01</v>
      </c>
      <c r="S40" s="82">
        <f>SUM('[1]Произв. прогр. Стоки (СВОД)'!J42)</f>
        <v>941.80853322800567</v>
      </c>
      <c r="T40" s="82">
        <f>SUM('[1]ПОЛНАЯ СЕБЕСТОИМОСТЬ СТОКИ 2018'!I155)</f>
        <v>1195.9699999999998</v>
      </c>
      <c r="U40" s="90">
        <f>SUM(U41:U44)</f>
        <v>782.63000000000011</v>
      </c>
      <c r="V40" s="82">
        <f>SUM('[1]Произв. прогр. Стоки (СВОД)'!K42)</f>
        <v>936.35355700172863</v>
      </c>
      <c r="W40" s="82">
        <f>SUM('[1]ПОЛНАЯ СЕБЕСТОИМОСТЬ СТОКИ 2018'!J155)</f>
        <v>1148.3599999999999</v>
      </c>
      <c r="X40" s="90">
        <f>SUM(X41:X44)</f>
        <v>1065.58</v>
      </c>
      <c r="Y40" s="155">
        <f t="shared" ref="Y40:AA60" si="123">SUM(P40+S40+V40)</f>
        <v>2843.6185288169791</v>
      </c>
      <c r="Z40" s="155">
        <f t="shared" si="123"/>
        <v>3443.24</v>
      </c>
      <c r="AA40" s="155">
        <f t="shared" si="123"/>
        <v>2696.2200000000003</v>
      </c>
      <c r="AB40" s="89">
        <f t="shared" si="99"/>
        <v>599.62147118302073</v>
      </c>
      <c r="AC40" s="89">
        <f t="shared" si="100"/>
        <v>21.0865650616111</v>
      </c>
      <c r="AD40" s="155">
        <f t="shared" ref="AD40:AF60" si="124">SUM(K40+Y40)</f>
        <v>5795.6507019289656</v>
      </c>
      <c r="AE40" s="155">
        <f t="shared" si="124"/>
        <v>6643.23</v>
      </c>
      <c r="AF40" s="173">
        <f t="shared" si="124"/>
        <v>5283.38</v>
      </c>
      <c r="AG40" s="89">
        <f t="shared" si="103"/>
        <v>847.57929807103392</v>
      </c>
      <c r="AH40" s="89">
        <f t="shared" si="104"/>
        <v>14.624402705789951</v>
      </c>
      <c r="AI40" s="82">
        <f>SUM('[1]Произв. прогр. Стоки (СВОД)'!N42)</f>
        <v>965.99289516457577</v>
      </c>
      <c r="AJ40" s="82">
        <f>SUM('[1]ПОЛНАЯ СЕБЕСТОИМОСТЬ СТОКИ 2018'!P155)</f>
        <v>970.68000000000006</v>
      </c>
      <c r="AK40" s="90">
        <f>SUM(AK41:AK44)</f>
        <v>692.7299999999999</v>
      </c>
      <c r="AL40" s="82">
        <f>SUM('[1]Произв. прогр. Стоки (СВОД)'!O42)</f>
        <v>965.1472604167401</v>
      </c>
      <c r="AM40" s="82">
        <f>SUM('[1]ПОЛНАЯ СЕБЕСТОИМОСТЬ СТОКИ 2018'!Q155)</f>
        <v>1058.5100000000002</v>
      </c>
      <c r="AN40" s="90">
        <f>SUM(AN41:AN44)</f>
        <v>879.81000000000006</v>
      </c>
      <c r="AO40" s="82">
        <f>SUM('[1]Произв. прогр. Стоки (СВОД)'!P42)</f>
        <v>977.49016628144136</v>
      </c>
      <c r="AP40" s="82">
        <f>SUM('[1]ПОЛНАЯ СЕБЕСТОИМОСТЬ СТОКИ 2018'!R155)</f>
        <v>970.72</v>
      </c>
      <c r="AQ40" s="90">
        <f>SUM(AQ41:AQ44)</f>
        <v>1160.6799999999998</v>
      </c>
      <c r="AR40" s="155">
        <f t="shared" ref="AR40:AT60" si="125">SUM(AI40+AL40+AO40)</f>
        <v>2908.6303218627572</v>
      </c>
      <c r="AS40" s="155">
        <f t="shared" si="125"/>
        <v>2999.9100000000003</v>
      </c>
      <c r="AT40" s="155">
        <f t="shared" si="125"/>
        <v>2733.22</v>
      </c>
      <c r="AU40" s="89">
        <f t="shared" si="106"/>
        <v>91.279678137243081</v>
      </c>
      <c r="AV40" s="89">
        <f t="shared" si="107"/>
        <v>3.1382358029873445</v>
      </c>
      <c r="AW40" s="155">
        <f t="shared" ref="AW40:AY60" si="126">SUM(AD40+AR40)</f>
        <v>8704.281023791722</v>
      </c>
      <c r="AX40" s="155">
        <f t="shared" si="126"/>
        <v>9643.14</v>
      </c>
      <c r="AY40" s="155">
        <f t="shared" si="126"/>
        <v>8016.6</v>
      </c>
      <c r="AZ40" s="89">
        <f t="shared" si="110"/>
        <v>938.85897620827745</v>
      </c>
      <c r="BA40" s="89">
        <f t="shared" si="111"/>
        <v>10.786174913724187</v>
      </c>
      <c r="BB40" s="82">
        <f>SUM('[1]Произв. прогр. Стоки (СВОД)'!S42)</f>
        <v>996.17196234393123</v>
      </c>
      <c r="BC40" s="82">
        <f>SUM('[1]ПОЛНАЯ СЕБЕСТОИМОСТЬ СТОКИ 2018'!X155)</f>
        <v>1065.3499999999999</v>
      </c>
      <c r="BD40" s="82">
        <f>SUM('[1]ПОЛНАЯ СЕБЕСТОИМОСТЬ СТОКИ 2018'!Y155)</f>
        <v>1065.3499999999999</v>
      </c>
      <c r="BE40" s="82">
        <f>SUM('[1]ПОЛНАЯ СЕБЕСТОИМОСТЬ СТОКИ 2018'!Z155)</f>
        <v>0</v>
      </c>
      <c r="BF40" s="90">
        <f>SUM(BF41:BF44)</f>
        <v>888.76</v>
      </c>
      <c r="BG40" s="82">
        <f>SUM('[1]Произв. прогр. Стоки (СВОД)'!T42)</f>
        <v>1005.766937971144</v>
      </c>
      <c r="BH40" s="82">
        <f>SUM('[1]ПОЛНАЯ СЕБЕСТОИМОСТЬ СТОКИ 2018'!AA155)</f>
        <v>968.8900000000001</v>
      </c>
      <c r="BI40" s="82">
        <f>SUM('[1]ПОЛНАЯ СЕБЕСТОИМОСТЬ СТОКИ 2018'!AB155)</f>
        <v>968.8900000000001</v>
      </c>
      <c r="BJ40" s="82">
        <f>SUM('[1]ПОЛНАЯ СЕБЕСТОИМОСТЬ СТОКИ 2018'!AC155)</f>
        <v>0</v>
      </c>
      <c r="BK40" s="90">
        <f>SUM(BK41:BK44)</f>
        <v>814.33</v>
      </c>
      <c r="BL40" s="82">
        <f>SUM('[1]Произв. прогр. Стоки (СВОД)'!U42)</f>
        <v>1017.7370570589987</v>
      </c>
      <c r="BM40" s="82">
        <f>SUM('[1]ПОЛНАЯ СЕБЕСТОИМОСТЬ СТОКИ 2018'!AD155)</f>
        <v>1147.5</v>
      </c>
      <c r="BN40" s="82">
        <f>SUM('[1]ПОЛНАЯ СЕБЕСТОИМОСТЬ СТОКИ 2018'!AE155)</f>
        <v>1147.5</v>
      </c>
      <c r="BO40" s="82">
        <f>SUM('[1]ПОЛНАЯ СЕБЕСТОИМОСТЬ СТОКИ 2018'!AF155)</f>
        <v>0</v>
      </c>
      <c r="BP40" s="90">
        <f>SUM(BP41:BP44)</f>
        <v>1033.5800000000002</v>
      </c>
      <c r="BQ40" s="155">
        <f t="shared" ref="BQ40:BR55" si="127">SUM(BB40+BG40+BL40)</f>
        <v>3019.6759573740737</v>
      </c>
      <c r="BR40" s="155">
        <f t="shared" si="127"/>
        <v>3181.74</v>
      </c>
      <c r="BS40" s="155">
        <f t="shared" ref="BS40:BS52" si="128">SUM(BF40+BK40+BP40)</f>
        <v>2736.67</v>
      </c>
      <c r="BT40" s="89">
        <f t="shared" si="114"/>
        <v>162.06404262592605</v>
      </c>
      <c r="BU40" s="89">
        <f t="shared" si="115"/>
        <v>5.3669348934664436</v>
      </c>
      <c r="BV40" s="155">
        <f t="shared" ref="BV40:BW55" si="129">SUM(AW40+BQ40)</f>
        <v>11723.956981165797</v>
      </c>
      <c r="BW40" s="155">
        <f t="shared" si="129"/>
        <v>12824.88</v>
      </c>
      <c r="BX40" s="155">
        <f>SUM('[1]ПОЛНАЯ СЕБЕСТОИМОСТЬ СТОКИ 2018'!AJ155)</f>
        <v>12775.087430547796</v>
      </c>
      <c r="BY40" s="155">
        <f>SUM('[1]ПОЛНАЯ СЕБЕСТОИМОСТЬ СТОКИ 2018'!AK155)</f>
        <v>49.792569452203672</v>
      </c>
      <c r="BZ40" s="155">
        <f t="shared" ref="BZ40:BZ52" si="130">SUM(AY40+BS40)</f>
        <v>10753.27</v>
      </c>
      <c r="CA40" s="89">
        <f t="shared" si="118"/>
        <v>1100.9230188342026</v>
      </c>
      <c r="CB40" s="89">
        <f t="shared" si="119"/>
        <v>9.390370679479668</v>
      </c>
    </row>
    <row r="41" spans="1:80" ht="18.75" customHeight="1" x14ac:dyDescent="0.3">
      <c r="A41" s="96" t="s">
        <v>72</v>
      </c>
      <c r="B41" s="91">
        <f>SUM('[1]Произв. прогр. Стоки (СВОД)'!E43)</f>
        <v>489.36990497034003</v>
      </c>
      <c r="C41" s="91">
        <f>SUM('[1]ПОЛНАЯ СЕБЕСТОИМОСТЬ СТОКИ 2018'!C156)</f>
        <v>507.79999999999995</v>
      </c>
      <c r="D41" s="95">
        <v>527.91999999999996</v>
      </c>
      <c r="E41" s="91">
        <f>SUM('[1]Произв. прогр. Стоки (СВОД)'!F43)</f>
        <v>489.36990497034003</v>
      </c>
      <c r="F41" s="91">
        <f>SUM('[1]ПОЛНАЯ СЕБЕСТОИМОСТЬ СТОКИ 2018'!D156)</f>
        <v>418.44000000000005</v>
      </c>
      <c r="G41" s="95">
        <v>402.18</v>
      </c>
      <c r="H41" s="91">
        <f>SUM('[1]Произв. прогр. Стоки (СВОД)'!G43)</f>
        <v>489.36990497034003</v>
      </c>
      <c r="I41" s="91">
        <f>SUM('[1]ПОЛНАЯ СЕБЕСТОИМОСТЬ СТОКИ 2018'!E156)</f>
        <v>481.78999999999996</v>
      </c>
      <c r="J41" s="95">
        <v>361.43</v>
      </c>
      <c r="K41" s="166">
        <f t="shared" si="122"/>
        <v>1468.1097149110201</v>
      </c>
      <c r="L41" s="166">
        <f t="shared" si="122"/>
        <v>1408.03</v>
      </c>
      <c r="M41" s="166">
        <f t="shared" si="122"/>
        <v>1291.53</v>
      </c>
      <c r="N41" s="94">
        <f t="shared" si="96"/>
        <v>-60.079714911020119</v>
      </c>
      <c r="O41" s="94">
        <f t="shared" si="97"/>
        <v>-4.0923177812130653</v>
      </c>
      <c r="P41" s="91">
        <f>SUM('[1]Произв. прогр. Стоки (СВОД)'!I43)</f>
        <v>489.36990497034003</v>
      </c>
      <c r="Q41" s="91">
        <f>SUM('[1]ПОЛНАЯ СЕБЕСТОИМОСТЬ СТОКИ 2018'!H156)</f>
        <v>476.1</v>
      </c>
      <c r="R41" s="95">
        <v>468.34</v>
      </c>
      <c r="S41" s="91">
        <f>SUM('[1]Произв. прогр. Стоки (СВОД)'!J43)</f>
        <v>489.36990497034003</v>
      </c>
      <c r="T41" s="91">
        <f>SUM('[1]ПОЛНАЯ СЕБЕСТОИМОСТЬ СТОКИ 2018'!I156)</f>
        <v>513.1</v>
      </c>
      <c r="U41" s="95">
        <v>311.8</v>
      </c>
      <c r="V41" s="91">
        <f>SUM('[1]Произв. прогр. Стоки (СВОД)'!K43)</f>
        <v>489.36990497034003</v>
      </c>
      <c r="W41" s="91">
        <f>SUM('[1]ПОЛНАЯ СЕБЕСТОИМОСТЬ СТОКИ 2018'!J156)</f>
        <v>481.75</v>
      </c>
      <c r="X41" s="95">
        <v>452.14</v>
      </c>
      <c r="Y41" s="166">
        <f t="shared" si="123"/>
        <v>1468.1097149110201</v>
      </c>
      <c r="Z41" s="166">
        <f t="shared" si="123"/>
        <v>1470.95</v>
      </c>
      <c r="AA41" s="166">
        <f t="shared" si="123"/>
        <v>1232.28</v>
      </c>
      <c r="AB41" s="94">
        <f t="shared" si="99"/>
        <v>2.8402850889799538</v>
      </c>
      <c r="AC41" s="94">
        <f t="shared" si="100"/>
        <v>0.19346545153487382</v>
      </c>
      <c r="AD41" s="166">
        <f t="shared" si="124"/>
        <v>2936.2194298220402</v>
      </c>
      <c r="AE41" s="166">
        <f t="shared" si="124"/>
        <v>2878.98</v>
      </c>
      <c r="AF41" s="177">
        <f t="shared" si="124"/>
        <v>2523.81</v>
      </c>
      <c r="AG41" s="94">
        <f t="shared" si="103"/>
        <v>-57.239429822040165</v>
      </c>
      <c r="AH41" s="94">
        <f t="shared" si="104"/>
        <v>-1.9494261648390958</v>
      </c>
      <c r="AI41" s="91">
        <f>SUM('[1]Произв. прогр. Стоки (СВОД)'!N43)</f>
        <v>511.50391247038414</v>
      </c>
      <c r="AJ41" s="91">
        <f>SUM('[1]ПОЛНАЯ СЕБЕСТОИМОСТЬ СТОКИ 2018'!P156)</f>
        <v>412.84000000000003</v>
      </c>
      <c r="AK41" s="95">
        <v>317.58</v>
      </c>
      <c r="AL41" s="91">
        <f>SUM('[1]Произв. прогр. Стоки (СВОД)'!O43)</f>
        <v>511.50391247038414</v>
      </c>
      <c r="AM41" s="91">
        <f>SUM('[1]ПОЛНАЯ СЕБЕСТОИМОСТЬ СТОКИ 2018'!Q156)</f>
        <v>459.90000000000003</v>
      </c>
      <c r="AN41" s="95">
        <v>472.88</v>
      </c>
      <c r="AO41" s="91">
        <f>SUM('[1]Произв. прогр. Стоки (СВОД)'!P43)</f>
        <v>511.50391247038414</v>
      </c>
      <c r="AP41" s="91">
        <f>SUM('[1]ПОЛНАЯ СЕБЕСТОИМОСТЬ СТОКИ 2018'!R156)</f>
        <v>443.16999999999996</v>
      </c>
      <c r="AQ41" s="95">
        <v>446.46</v>
      </c>
      <c r="AR41" s="166">
        <f t="shared" si="125"/>
        <v>1534.5117374111524</v>
      </c>
      <c r="AS41" s="166">
        <f t="shared" si="125"/>
        <v>1315.9099999999999</v>
      </c>
      <c r="AT41" s="166">
        <f t="shared" si="125"/>
        <v>1236.92</v>
      </c>
      <c r="AU41" s="94">
        <f t="shared" si="106"/>
        <v>-218.6017374111525</v>
      </c>
      <c r="AV41" s="94">
        <f t="shared" si="107"/>
        <v>-14.245686890603498</v>
      </c>
      <c r="AW41" s="166">
        <f t="shared" si="126"/>
        <v>4470.7311672331925</v>
      </c>
      <c r="AX41" s="166">
        <f t="shared" si="126"/>
        <v>4194.8899999999994</v>
      </c>
      <c r="AY41" s="166">
        <f t="shared" si="126"/>
        <v>3760.73</v>
      </c>
      <c r="AZ41" s="94">
        <f t="shared" si="110"/>
        <v>-275.84116723319312</v>
      </c>
      <c r="BA41" s="94">
        <f t="shared" si="111"/>
        <v>-6.1699341095452924</v>
      </c>
      <c r="BB41" s="91">
        <f>SUM('[1]Произв. прогр. Стоки (СВОД)'!S43)</f>
        <v>511.50391247038414</v>
      </c>
      <c r="BC41" s="91">
        <f>SUM('[1]ПОЛНАЯ СЕБЕСТОИМОСТЬ СТОКИ 2018'!X156)</f>
        <v>345.74</v>
      </c>
      <c r="BD41" s="91">
        <f>SUM('[1]ПОЛНАЯ СЕБЕСТОИМОСТЬ СТОКИ 2018'!Y156)</f>
        <v>345.74</v>
      </c>
      <c r="BE41" s="91">
        <f>SUM('[1]ПОЛНАЯ СЕБЕСТОИМОСТЬ СТОКИ 2018'!Z156)</f>
        <v>0</v>
      </c>
      <c r="BF41" s="95">
        <v>367.65</v>
      </c>
      <c r="BG41" s="91">
        <f>SUM('[1]Произв. прогр. Стоки (СВОД)'!T43)</f>
        <v>511.50391247038414</v>
      </c>
      <c r="BH41" s="91">
        <f>SUM('[1]ПОЛНАЯ СЕБЕСТОИМОСТЬ СТОКИ 2018'!AA156)</f>
        <v>399.7</v>
      </c>
      <c r="BI41" s="91">
        <f>SUM('[1]ПОЛНАЯ СЕБЕСТОИМОСТЬ СТОКИ 2018'!AB156)</f>
        <v>399.7</v>
      </c>
      <c r="BJ41" s="91">
        <f>SUM('[1]ПОЛНАЯ СЕБЕСТОИМОСТЬ СТОКИ 2018'!AC156)</f>
        <v>0</v>
      </c>
      <c r="BK41" s="95">
        <v>373.36</v>
      </c>
      <c r="BL41" s="91">
        <f>SUM('[1]Произв. прогр. Стоки (СВОД)'!U43)</f>
        <v>511.50391247038414</v>
      </c>
      <c r="BM41" s="91">
        <f>SUM('[1]ПОЛНАЯ СЕБЕСТОИМОСТЬ СТОКИ 2018'!AD156)</f>
        <v>452.49</v>
      </c>
      <c r="BN41" s="91">
        <f>SUM('[1]ПОЛНАЯ СЕБЕСТОИМОСТЬ СТОКИ 2018'!AE156)</f>
        <v>452.49</v>
      </c>
      <c r="BO41" s="91">
        <f>SUM('[1]ПОЛНАЯ СЕБЕСТОИМОСТЬ СТОКИ 2018'!AF156)</f>
        <v>0</v>
      </c>
      <c r="BP41" s="95">
        <v>413.8</v>
      </c>
      <c r="BQ41" s="166">
        <f t="shared" si="127"/>
        <v>1534.5117374111524</v>
      </c>
      <c r="BR41" s="166">
        <f t="shared" si="127"/>
        <v>1197.93</v>
      </c>
      <c r="BS41" s="166">
        <f t="shared" si="128"/>
        <v>1154.81</v>
      </c>
      <c r="BT41" s="94">
        <f t="shared" si="114"/>
        <v>-336.58173741115229</v>
      </c>
      <c r="BU41" s="94">
        <f t="shared" si="115"/>
        <v>-21.934125963675807</v>
      </c>
      <c r="BV41" s="166">
        <f t="shared" si="129"/>
        <v>6005.2429046443449</v>
      </c>
      <c r="BW41" s="166">
        <f t="shared" si="129"/>
        <v>5392.82</v>
      </c>
      <c r="BX41" s="166">
        <f>SUM('[1]ПОЛНАЯ СЕБЕСТОИМОСТЬ СТОКИ 2018'!AJ156)</f>
        <v>5372.0374924834168</v>
      </c>
      <c r="BY41" s="166">
        <f>SUM('[1]ПОЛНАЯ СЕБЕСТОИМОСТЬ СТОКИ 2018'!AK156)</f>
        <v>20.782507516582186</v>
      </c>
      <c r="BZ41" s="166">
        <f t="shared" si="130"/>
        <v>4915.54</v>
      </c>
      <c r="CA41" s="94">
        <f t="shared" si="118"/>
        <v>-612.42290464434518</v>
      </c>
      <c r="CB41" s="94">
        <f t="shared" si="119"/>
        <v>-10.198137100677618</v>
      </c>
    </row>
    <row r="42" spans="1:80" ht="18.75" customHeight="1" x14ac:dyDescent="0.3">
      <c r="A42" s="96" t="s">
        <v>73</v>
      </c>
      <c r="B42" s="91">
        <f>SUM('[1]Произв. прогр. Стоки (СВОД)'!E44)</f>
        <v>147.17117345165803</v>
      </c>
      <c r="C42" s="91">
        <f>SUM('[1]ПОЛНАЯ СЕБЕСТОИМОСТЬ СТОКИ 2018'!C157)</f>
        <v>153.32</v>
      </c>
      <c r="D42" s="95">
        <v>159.41</v>
      </c>
      <c r="E42" s="91">
        <f>SUM('[1]Произв. прогр. Стоки (СВОД)'!F44)</f>
        <v>147.17117345165803</v>
      </c>
      <c r="F42" s="91">
        <f>SUM('[1]ПОЛНАЯ СЕБЕСТОИМОСТЬ СТОКИ 2018'!D157)</f>
        <v>126.33</v>
      </c>
      <c r="G42" s="95">
        <v>121.42</v>
      </c>
      <c r="H42" s="91">
        <f>SUM('[1]Произв. прогр. Стоки (СВОД)'!G44)</f>
        <v>147.17117345165803</v>
      </c>
      <c r="I42" s="91">
        <f>SUM('[1]ПОЛНАЯ СЕБЕСТОИМОСТЬ СТОКИ 2018'!E157)</f>
        <v>145.47</v>
      </c>
      <c r="J42" s="95">
        <v>109.11</v>
      </c>
      <c r="K42" s="166">
        <f t="shared" si="122"/>
        <v>441.5135203549741</v>
      </c>
      <c r="L42" s="166">
        <f t="shared" si="122"/>
        <v>425.12</v>
      </c>
      <c r="M42" s="166">
        <f t="shared" si="122"/>
        <v>389.94</v>
      </c>
      <c r="N42" s="94">
        <f t="shared" si="96"/>
        <v>-16.3935203549741</v>
      </c>
      <c r="O42" s="94">
        <f t="shared" si="97"/>
        <v>-3.7130279366742411</v>
      </c>
      <c r="P42" s="91">
        <f>SUM('[1]Произв. прогр. Стоки (СВОД)'!I44)</f>
        <v>147.17117345165803</v>
      </c>
      <c r="Q42" s="91">
        <f>SUM('[1]ПОЛНАЯ СЕБЕСТОИМОСТЬ СТОКИ 2018'!H157)</f>
        <v>143.74</v>
      </c>
      <c r="R42" s="95">
        <v>140.02000000000001</v>
      </c>
      <c r="S42" s="91">
        <f>SUM('[1]Произв. прогр. Стоки (СВОД)'!J44)</f>
        <v>147.17117345165803</v>
      </c>
      <c r="T42" s="91">
        <f>SUM('[1]ПОЛНАЯ СЕБЕСТОИМОСТЬ СТОКИ 2018'!I157)</f>
        <v>153.80000000000001</v>
      </c>
      <c r="U42" s="95">
        <v>94.15</v>
      </c>
      <c r="V42" s="91">
        <f>SUM('[1]Произв. прогр. Стоки (СВОД)'!K44)</f>
        <v>147.17117345165803</v>
      </c>
      <c r="W42" s="91">
        <f>SUM('[1]ПОЛНАЯ СЕБЕСТОИМОСТЬ СТОКИ 2018'!J157)</f>
        <v>144.67000000000002</v>
      </c>
      <c r="X42" s="95">
        <v>136.51</v>
      </c>
      <c r="Y42" s="166">
        <f t="shared" si="123"/>
        <v>441.5135203549741</v>
      </c>
      <c r="Z42" s="166">
        <f t="shared" si="123"/>
        <v>442.21000000000004</v>
      </c>
      <c r="AA42" s="166">
        <f t="shared" si="123"/>
        <v>370.68</v>
      </c>
      <c r="AB42" s="94">
        <f t="shared" si="99"/>
        <v>0.6964796450259314</v>
      </c>
      <c r="AC42" s="94">
        <f t="shared" si="100"/>
        <v>0.15774820315037377</v>
      </c>
      <c r="AD42" s="166">
        <f t="shared" si="124"/>
        <v>883.02704070994821</v>
      </c>
      <c r="AE42" s="166">
        <f t="shared" si="124"/>
        <v>867.33</v>
      </c>
      <c r="AF42" s="177">
        <f t="shared" si="124"/>
        <v>760.62</v>
      </c>
      <c r="AG42" s="94">
        <f t="shared" si="103"/>
        <v>-15.697040709948169</v>
      </c>
      <c r="AH42" s="94">
        <f t="shared" si="104"/>
        <v>-1.7776398667619338</v>
      </c>
      <c r="AI42" s="91">
        <f>SUM('[1]Произв. прогр. Стоки (СВОД)'!N44)</f>
        <v>153.83086936662545</v>
      </c>
      <c r="AJ42" s="91">
        <f>SUM('[1]ПОЛНАЯ СЕБЕСТОИМОСТЬ СТОКИ 2018'!P157)</f>
        <v>124.64</v>
      </c>
      <c r="AK42" s="95">
        <v>94.52</v>
      </c>
      <c r="AL42" s="91">
        <f>SUM('[1]Произв. прогр. Стоки (СВОД)'!O44)</f>
        <v>153.83086936662545</v>
      </c>
      <c r="AM42" s="91">
        <f>SUM('[1]ПОЛНАЯ СЕБЕСТОИМОСТЬ СТОКИ 2018'!Q157)</f>
        <v>138.85</v>
      </c>
      <c r="AN42" s="95">
        <v>141.41999999999999</v>
      </c>
      <c r="AO42" s="91">
        <f>SUM('[1]Произв. прогр. Стоки (СВОД)'!P44)</f>
        <v>153.83086936662545</v>
      </c>
      <c r="AP42" s="91">
        <f>SUM('[1]ПОЛНАЯ СЕБЕСТОИМОСТЬ СТОКИ 2018'!R157)</f>
        <v>133.79</v>
      </c>
      <c r="AQ42" s="95">
        <v>134.79</v>
      </c>
      <c r="AR42" s="166">
        <f t="shared" si="125"/>
        <v>461.49260809987635</v>
      </c>
      <c r="AS42" s="166">
        <f t="shared" si="125"/>
        <v>397.28</v>
      </c>
      <c r="AT42" s="166">
        <f t="shared" si="125"/>
        <v>370.73</v>
      </c>
      <c r="AU42" s="94">
        <f t="shared" si="106"/>
        <v>-64.212608099876377</v>
      </c>
      <c r="AV42" s="94">
        <f t="shared" si="107"/>
        <v>-13.914114109922963</v>
      </c>
      <c r="AW42" s="166">
        <f t="shared" si="126"/>
        <v>1344.5196488098245</v>
      </c>
      <c r="AX42" s="166">
        <f t="shared" si="126"/>
        <v>1264.6100000000001</v>
      </c>
      <c r="AY42" s="166">
        <f t="shared" si="126"/>
        <v>1131.3499999999999</v>
      </c>
      <c r="AZ42" s="94">
        <f t="shared" si="110"/>
        <v>-79.909648809824375</v>
      </c>
      <c r="BA42" s="94">
        <f t="shared" si="111"/>
        <v>-5.9433604321484479</v>
      </c>
      <c r="BB42" s="91">
        <f>SUM('[1]Произв. прогр. Стоки (СВОД)'!S44)</f>
        <v>153.83086936662545</v>
      </c>
      <c r="BC42" s="91">
        <f>SUM('[1]ПОЛНАЯ СЕБЕСТОИМОСТЬ СТОКИ 2018'!X157)</f>
        <v>104.38</v>
      </c>
      <c r="BD42" s="91">
        <f>SUM('[1]ПОЛНАЯ СЕБЕСТОИМОСТЬ СТОКИ 2018'!Y157)</f>
        <v>104.38</v>
      </c>
      <c r="BE42" s="91">
        <f>SUM('[1]ПОЛНАЯ СЕБЕСТОИМОСТЬ СТОКИ 2018'!Z157)</f>
        <v>0</v>
      </c>
      <c r="BF42" s="95">
        <v>110.99</v>
      </c>
      <c r="BG42" s="91">
        <f>SUM('[1]Произв. прогр. Стоки (СВОД)'!T44)</f>
        <v>153.83086936662545</v>
      </c>
      <c r="BH42" s="91">
        <f>SUM('[1]ПОЛНАЯ СЕБЕСТОИМОСТЬ СТОКИ 2018'!AA157)</f>
        <v>118.3</v>
      </c>
      <c r="BI42" s="91">
        <f>SUM('[1]ПОЛНАЯ СЕБЕСТОИМОСТЬ СТОКИ 2018'!AB157)</f>
        <v>118.3</v>
      </c>
      <c r="BJ42" s="91">
        <f>SUM('[1]ПОЛНАЯ СЕБЕСТОИМОСТЬ СТОКИ 2018'!AC157)</f>
        <v>0</v>
      </c>
      <c r="BK42" s="95">
        <v>112.72</v>
      </c>
      <c r="BL42" s="91">
        <f>SUM('[1]Произв. прогр. Стоки (СВОД)'!U44)</f>
        <v>153.83086936662545</v>
      </c>
      <c r="BM42" s="91">
        <f>SUM('[1]ПОЛНАЯ СЕБЕСТОИМОСТЬ СТОКИ 2018'!AD157)</f>
        <v>135.48000000000002</v>
      </c>
      <c r="BN42" s="91">
        <f>SUM('[1]ПОЛНАЯ СЕБЕСТОИМОСТЬ СТОКИ 2018'!AE157)</f>
        <v>135.48000000000002</v>
      </c>
      <c r="BO42" s="91">
        <f>SUM('[1]ПОЛНАЯ СЕБЕСТОИМОСТЬ СТОКИ 2018'!AF157)</f>
        <v>0</v>
      </c>
      <c r="BP42" s="95">
        <v>124.93</v>
      </c>
      <c r="BQ42" s="166">
        <f t="shared" si="127"/>
        <v>461.49260809987635</v>
      </c>
      <c r="BR42" s="166">
        <f t="shared" si="127"/>
        <v>358.16</v>
      </c>
      <c r="BS42" s="166">
        <f t="shared" si="128"/>
        <v>348.64</v>
      </c>
      <c r="BT42" s="94">
        <f t="shared" si="114"/>
        <v>-103.33260809987632</v>
      </c>
      <c r="BU42" s="94">
        <f t="shared" si="115"/>
        <v>-22.390956276706614</v>
      </c>
      <c r="BV42" s="166">
        <f t="shared" si="129"/>
        <v>1806.0122569097009</v>
      </c>
      <c r="BW42" s="166">
        <f t="shared" si="129"/>
        <v>1622.7700000000002</v>
      </c>
      <c r="BX42" s="166">
        <f>SUM('[1]ПОЛНАЯ СЕБЕСТОИМОСТЬ СТОКИ 2018'!AJ157)</f>
        <v>1616.5231359637983</v>
      </c>
      <c r="BY42" s="166">
        <f>SUM('[1]ПОЛНАЯ СЕБЕСТОИМОСТЬ СТОКИ 2018'!AK157)</f>
        <v>6.2468640362014849</v>
      </c>
      <c r="BZ42" s="166">
        <f t="shared" si="130"/>
        <v>1479.9899999999998</v>
      </c>
      <c r="CA42" s="94">
        <f t="shared" si="118"/>
        <v>-183.2422569097007</v>
      </c>
      <c r="CB42" s="94">
        <f t="shared" si="119"/>
        <v>-10.146235509123827</v>
      </c>
    </row>
    <row r="43" spans="1:80" ht="18.75" customHeight="1" x14ac:dyDescent="0.3">
      <c r="A43" s="96" t="s">
        <v>74</v>
      </c>
      <c r="B43" s="91">
        <f>SUM('[1]Произв. прогр. Стоки'!E98)</f>
        <v>73.155040833017424</v>
      </c>
      <c r="C43" s="91">
        <f>SUM('[1]ПОЛНАЯ СЕБЕСТОИМОСТЬ СТОКИ 2018'!C158)</f>
        <v>66.61</v>
      </c>
      <c r="D43" s="95">
        <v>57.09</v>
      </c>
      <c r="E43" s="91">
        <f>SUM('[1]Произв. прогр. Стоки'!F98)</f>
        <v>73.155040833017424</v>
      </c>
      <c r="F43" s="91">
        <f>SUM('[1]ПОЛНАЯ СЕБЕСТОИМОСТЬ СТОКИ 2018'!D158)</f>
        <v>67.27</v>
      </c>
      <c r="G43" s="95">
        <v>52.58</v>
      </c>
      <c r="H43" s="91">
        <f>SUM('[1]Произв. прогр. Стоки'!G98)</f>
        <v>73.155040833017424</v>
      </c>
      <c r="I43" s="91">
        <f>SUM('[1]ПОЛНАЯ СЕБЕСТОИМОСТЬ СТОКИ 2018'!E158)</f>
        <v>98.11</v>
      </c>
      <c r="J43" s="95">
        <v>63</v>
      </c>
      <c r="K43" s="166">
        <f t="shared" si="122"/>
        <v>219.46512249905226</v>
      </c>
      <c r="L43" s="166">
        <f t="shared" si="122"/>
        <v>231.99</v>
      </c>
      <c r="M43" s="166">
        <f t="shared" si="122"/>
        <v>172.67000000000002</v>
      </c>
      <c r="N43" s="94">
        <f t="shared" si="96"/>
        <v>12.524877500947753</v>
      </c>
      <c r="O43" s="94">
        <f t="shared" si="97"/>
        <v>5.7070013487003344</v>
      </c>
      <c r="P43" s="91">
        <f>SUM('[1]Произв. прогр. Стоки'!I98)</f>
        <v>73.155040833017424</v>
      </c>
      <c r="Q43" s="91">
        <f>SUM('[1]ПОЛНАЯ СЕБЕСТОИМОСТЬ СТОКИ 2018'!H158)</f>
        <v>87.14</v>
      </c>
      <c r="R43" s="95">
        <v>61.5</v>
      </c>
      <c r="S43" s="91">
        <f>SUM('[1]Произв. прогр. Стоки'!J98)</f>
        <v>73.155040833017424</v>
      </c>
      <c r="T43" s="91">
        <f>SUM('[1]ПОЛНАЯ СЕБЕСТОИМОСТЬ СТОКИ 2018'!I158)</f>
        <v>93.88</v>
      </c>
      <c r="U43" s="95">
        <v>88.54</v>
      </c>
      <c r="V43" s="91">
        <f>SUM('[1]Произв. прогр. Стоки'!K98)</f>
        <v>73.155040833017424</v>
      </c>
      <c r="W43" s="91">
        <f>SUM('[1]ПОЛНАЯ СЕБЕСТОИМОСТЬ СТОКИ 2018'!J158)</f>
        <v>78.34</v>
      </c>
      <c r="X43" s="95">
        <v>59.98</v>
      </c>
      <c r="Y43" s="166">
        <f t="shared" si="123"/>
        <v>219.46512249905226</v>
      </c>
      <c r="Z43" s="166">
        <f t="shared" si="123"/>
        <v>259.36</v>
      </c>
      <c r="AA43" s="166">
        <f t="shared" si="123"/>
        <v>210.02</v>
      </c>
      <c r="AB43" s="94">
        <f t="shared" si="99"/>
        <v>39.894877500947757</v>
      </c>
      <c r="AC43" s="94">
        <f t="shared" si="100"/>
        <v>18.178231259101334</v>
      </c>
      <c r="AD43" s="166">
        <f t="shared" si="124"/>
        <v>438.93024499810451</v>
      </c>
      <c r="AE43" s="166">
        <f t="shared" si="124"/>
        <v>491.35</v>
      </c>
      <c r="AF43" s="177">
        <f t="shared" si="124"/>
        <v>382.69000000000005</v>
      </c>
      <c r="AG43" s="94">
        <f t="shared" si="103"/>
        <v>52.41975500189551</v>
      </c>
      <c r="AH43" s="94">
        <f t="shared" si="104"/>
        <v>11.942616303900836</v>
      </c>
      <c r="AI43" s="91">
        <f>SUM('[1]Произв. прогр. Стоки'!N98)</f>
        <v>73.155040833017424</v>
      </c>
      <c r="AJ43" s="91">
        <f>SUM('[1]ПОЛНАЯ СЕБЕСТОИМОСТЬ СТОКИ 2018'!P158)</f>
        <v>115.33</v>
      </c>
      <c r="AK43" s="95">
        <v>74.209999999999994</v>
      </c>
      <c r="AL43" s="91">
        <f>SUM('[1]Произв. прогр. Стоки'!O98)</f>
        <v>73.155040833017424</v>
      </c>
      <c r="AM43" s="91">
        <f>SUM('[1]ПОЛНАЯ СЕБЕСТОИМОСТЬ СТОКИ 2018'!Q158)</f>
        <v>114.75999999999999</v>
      </c>
      <c r="AN43" s="95">
        <v>79.180000000000007</v>
      </c>
      <c r="AO43" s="91">
        <f>SUM('[1]Произв. прогр. Стоки'!S98)</f>
        <v>73.155040833017424</v>
      </c>
      <c r="AP43" s="91">
        <f>SUM('[1]ПОЛНАЯ СЕБЕСТОИМОСТЬ СТОКИ 2018'!R158)</f>
        <v>99.2</v>
      </c>
      <c r="AQ43" s="95">
        <v>64.319999999999993</v>
      </c>
      <c r="AR43" s="166">
        <f t="shared" si="125"/>
        <v>219.46512249905226</v>
      </c>
      <c r="AS43" s="166">
        <f t="shared" si="125"/>
        <v>329.28999999999996</v>
      </c>
      <c r="AT43" s="166">
        <f t="shared" si="125"/>
        <v>217.70999999999998</v>
      </c>
      <c r="AU43" s="94">
        <f t="shared" si="106"/>
        <v>109.82487750094771</v>
      </c>
      <c r="AV43" s="94">
        <f t="shared" si="107"/>
        <v>50.042064201532511</v>
      </c>
      <c r="AW43" s="166">
        <f t="shared" si="126"/>
        <v>658.39536749715671</v>
      </c>
      <c r="AX43" s="166">
        <f t="shared" si="126"/>
        <v>820.64</v>
      </c>
      <c r="AY43" s="166">
        <f t="shared" si="126"/>
        <v>600.40000000000009</v>
      </c>
      <c r="AZ43" s="94">
        <f t="shared" si="110"/>
        <v>162.24463250284327</v>
      </c>
      <c r="BA43" s="94">
        <f t="shared" si="111"/>
        <v>24.642432269778073</v>
      </c>
      <c r="BB43" s="91">
        <f>SUM('[1]Произв. прогр. Стоки'!S98)</f>
        <v>73.155040833017424</v>
      </c>
      <c r="BC43" s="91">
        <f>SUM('[1]ПОЛНАЯ СЕБЕСТОИМОСТЬ СТОКИ 2018'!X158)</f>
        <v>103.11000000000001</v>
      </c>
      <c r="BD43" s="91">
        <f>SUM('[1]ПОЛНАЯ СЕБЕСТОИМОСТЬ СТОКИ 2018'!Y158)</f>
        <v>103.11000000000001</v>
      </c>
      <c r="BE43" s="91">
        <f>SUM('[1]ПОЛНАЯ СЕБЕСТОИМОСТЬ СТОКИ 2018'!Z158)</f>
        <v>0</v>
      </c>
      <c r="BF43" s="95">
        <v>60.41</v>
      </c>
      <c r="BG43" s="91">
        <f>SUM('[1]Произв. прогр. Стоки'!T98)</f>
        <v>73.155040833017424</v>
      </c>
      <c r="BH43" s="91">
        <f>SUM('[1]ПОЛНАЯ СЕБЕСТОИМОСТЬ СТОКИ 2018'!AA158)</f>
        <v>129.60000000000002</v>
      </c>
      <c r="BI43" s="91">
        <f>SUM('[1]ПОЛНАЯ СЕБЕСТОИМОСТЬ СТОКИ 2018'!AB158)</f>
        <v>129.60000000000002</v>
      </c>
      <c r="BJ43" s="91">
        <f>SUM('[1]ПОЛНАЯ СЕБЕСТОИМОСТЬ СТОКИ 2018'!AC158)</f>
        <v>0</v>
      </c>
      <c r="BK43" s="95">
        <v>64.48</v>
      </c>
      <c r="BL43" s="91">
        <f>SUM('[1]Произв. прогр. Стоки'!U98)</f>
        <v>73.155040833017424</v>
      </c>
      <c r="BM43" s="91">
        <f>SUM('[1]ПОЛНАЯ СЕБЕСТОИМОСТЬ СТОКИ 2018'!AD158)</f>
        <v>101.85</v>
      </c>
      <c r="BN43" s="91">
        <f>SUM('[1]ПОЛНАЯ СЕБЕСТОИМОСТЬ СТОКИ 2018'!AE158)</f>
        <v>101.85</v>
      </c>
      <c r="BO43" s="91">
        <f>SUM('[1]ПОЛНАЯ СЕБЕСТОИМОСТЬ СТОКИ 2018'!AF158)</f>
        <v>0</v>
      </c>
      <c r="BP43" s="95">
        <v>65.44</v>
      </c>
      <c r="BQ43" s="166">
        <f t="shared" si="127"/>
        <v>219.46512249905226</v>
      </c>
      <c r="BR43" s="166">
        <f t="shared" si="127"/>
        <v>334.56000000000006</v>
      </c>
      <c r="BS43" s="166">
        <f t="shared" si="128"/>
        <v>190.32999999999998</v>
      </c>
      <c r="BT43" s="94">
        <f t="shared" si="114"/>
        <v>115.0948775009478</v>
      </c>
      <c r="BU43" s="94">
        <f t="shared" si="115"/>
        <v>52.443356917199836</v>
      </c>
      <c r="BV43" s="166">
        <f t="shared" si="129"/>
        <v>877.86048999620903</v>
      </c>
      <c r="BW43" s="166">
        <f t="shared" si="129"/>
        <v>1155.2</v>
      </c>
      <c r="BX43" s="166">
        <f>SUM('[1]ПОЛНАЯ СЕБЕСТОИМОСТЬ СТОКИ 2018'!AJ158)</f>
        <v>1155.2</v>
      </c>
      <c r="BY43" s="166">
        <f>SUM('[1]ПОЛНАЯ СЕБЕСТОИМОСТЬ СТОКИ 2018'!AK158)</f>
        <v>0</v>
      </c>
      <c r="BZ43" s="166">
        <f t="shared" si="130"/>
        <v>790.73</v>
      </c>
      <c r="CA43" s="94">
        <f t="shared" si="118"/>
        <v>277.33951000379102</v>
      </c>
      <c r="CB43" s="94">
        <f t="shared" si="119"/>
        <v>31.592663431633504</v>
      </c>
    </row>
    <row r="44" spans="1:80" ht="18.75" customHeight="1" x14ac:dyDescent="0.3">
      <c r="A44" s="96" t="s">
        <v>75</v>
      </c>
      <c r="B44" s="91">
        <f>SUM(B40-B41-B42-B43)</f>
        <v>281.44404825354815</v>
      </c>
      <c r="C44" s="91">
        <f>SUM('[1]ПОЛНАЯ СЕБЕСТОИМОСТЬ СТОКИ 2018'!C159)</f>
        <v>196.03000000000003</v>
      </c>
      <c r="D44" s="95">
        <v>198.76</v>
      </c>
      <c r="E44" s="91">
        <f>SUM(E40-E41-E42-E43)</f>
        <v>272.65339215458556</v>
      </c>
      <c r="F44" s="91">
        <f>SUM('[1]ПОЛНАЯ СЕБЕСТОИМОСТЬ СТОКИ 2018'!D159)</f>
        <v>234.60999999999996</v>
      </c>
      <c r="G44" s="95">
        <v>212.53</v>
      </c>
      <c r="H44" s="91">
        <f>SUM(H40-H41-H42-H43)</f>
        <v>268.84637493880649</v>
      </c>
      <c r="I44" s="91">
        <f>SUM('[1]ПОЛНАЯ СЕБЕСТОИМОСТЬ СТОКИ 2018'!E159)</f>
        <v>704.20999999999992</v>
      </c>
      <c r="J44" s="95">
        <v>321.73</v>
      </c>
      <c r="K44" s="166">
        <f t="shared" si="122"/>
        <v>822.94381534694026</v>
      </c>
      <c r="L44" s="166">
        <f t="shared" si="122"/>
        <v>1134.8499999999999</v>
      </c>
      <c r="M44" s="166">
        <f t="shared" si="122"/>
        <v>733.02</v>
      </c>
      <c r="N44" s="94">
        <f t="shared" si="96"/>
        <v>311.90618465305965</v>
      </c>
      <c r="O44" s="94">
        <f t="shared" si="97"/>
        <v>37.901273311297061</v>
      </c>
      <c r="P44" s="91">
        <f>SUM(P40-P41-P42-P43)</f>
        <v>255.76031933222947</v>
      </c>
      <c r="Q44" s="91">
        <f>SUM('[1]ПОЛНАЯ СЕБЕСТОИМОСТЬ СТОКИ 2018'!H159)</f>
        <v>391.93000000000006</v>
      </c>
      <c r="R44" s="95">
        <v>178.15</v>
      </c>
      <c r="S44" s="91">
        <f>SUM(S40-S41-S42-S43)</f>
        <v>232.11241397299017</v>
      </c>
      <c r="T44" s="91">
        <f>SUM('[1]ПОЛНАЯ СЕБЕСТОИМОСТЬ СТОКИ 2018'!I159)</f>
        <v>435.18999999999971</v>
      </c>
      <c r="U44" s="95">
        <v>288.14</v>
      </c>
      <c r="V44" s="91">
        <f>SUM(V40-V41-V42-V43)</f>
        <v>226.65743774671313</v>
      </c>
      <c r="W44" s="91">
        <f>SUM('[1]ПОЛНАЯ СЕБЕСТОИМОСТЬ СТОКИ 2018'!J159)</f>
        <v>443.5999999999998</v>
      </c>
      <c r="X44" s="95">
        <v>416.95</v>
      </c>
      <c r="Y44" s="166">
        <f t="shared" si="123"/>
        <v>714.53017105193271</v>
      </c>
      <c r="Z44" s="166">
        <f t="shared" si="123"/>
        <v>1270.7199999999996</v>
      </c>
      <c r="AA44" s="166">
        <f t="shared" si="123"/>
        <v>883.24</v>
      </c>
      <c r="AB44" s="94">
        <f t="shared" si="99"/>
        <v>556.18982894806686</v>
      </c>
      <c r="AC44" s="94">
        <f t="shared" si="100"/>
        <v>77.839936154024556</v>
      </c>
      <c r="AD44" s="166">
        <f t="shared" si="124"/>
        <v>1537.473986398873</v>
      </c>
      <c r="AE44" s="166">
        <f t="shared" si="124"/>
        <v>2405.5699999999997</v>
      </c>
      <c r="AF44" s="177">
        <f t="shared" si="124"/>
        <v>1616.26</v>
      </c>
      <c r="AG44" s="94">
        <f t="shared" si="103"/>
        <v>868.09601360112674</v>
      </c>
      <c r="AH44" s="94">
        <f t="shared" si="104"/>
        <v>56.462484652141178</v>
      </c>
      <c r="AI44" s="91">
        <f>SUM(AI40-AI41-AI42-AI43)</f>
        <v>227.50307249454875</v>
      </c>
      <c r="AJ44" s="91">
        <f>SUM('[1]ПОЛНАЯ СЕБЕСТОИМОСТЬ СТОКИ 2018'!P159)</f>
        <v>317.87000000000006</v>
      </c>
      <c r="AK44" s="95">
        <v>206.42</v>
      </c>
      <c r="AL44" s="91">
        <f>SUM(AL40-AL41-AL42-AL43)</f>
        <v>226.65743774671307</v>
      </c>
      <c r="AM44" s="91">
        <f>SUM('[1]ПОЛНАЯ СЕБЕСТОИМОСТЬ СТОКИ 2018'!Q159)</f>
        <v>345.00000000000011</v>
      </c>
      <c r="AN44" s="95">
        <v>186.33</v>
      </c>
      <c r="AO44" s="91">
        <f>SUM(AO40-AO41-AO42-AO43)</f>
        <v>239.00034361141434</v>
      </c>
      <c r="AP44" s="91">
        <f>SUM('[1]ПОЛНАЯ СЕБЕСТОИМОСТЬ СТОКИ 2018'!R159)</f>
        <v>294.56000000000012</v>
      </c>
      <c r="AQ44" s="95">
        <v>515.11</v>
      </c>
      <c r="AR44" s="166">
        <f t="shared" si="125"/>
        <v>693.16085385267615</v>
      </c>
      <c r="AS44" s="166">
        <f t="shared" si="125"/>
        <v>957.43000000000029</v>
      </c>
      <c r="AT44" s="166">
        <f t="shared" si="125"/>
        <v>907.86</v>
      </c>
      <c r="AU44" s="94">
        <f t="shared" si="106"/>
        <v>264.26914614732414</v>
      </c>
      <c r="AV44" s="94">
        <f t="shared" si="107"/>
        <v>38.12522658752043</v>
      </c>
      <c r="AW44" s="166">
        <f t="shared" si="126"/>
        <v>2230.6348402515491</v>
      </c>
      <c r="AX44" s="166">
        <f t="shared" si="126"/>
        <v>3363</v>
      </c>
      <c r="AY44" s="166">
        <f t="shared" si="126"/>
        <v>2524.12</v>
      </c>
      <c r="AZ44" s="94">
        <f t="shared" si="110"/>
        <v>1132.3651597484509</v>
      </c>
      <c r="BA44" s="94">
        <f t="shared" si="111"/>
        <v>50.764255059369276</v>
      </c>
      <c r="BB44" s="91">
        <f>SUM(BB40-BB41-BB42-BB43)</f>
        <v>257.6821396739042</v>
      </c>
      <c r="BC44" s="91">
        <f>SUM('[1]ПОЛНАЯ СЕБЕСТОИМОСТЬ СТОКИ 2018'!X159)</f>
        <v>512.11999999999989</v>
      </c>
      <c r="BD44" s="91">
        <f>SUM('[1]ПОЛНАЯ СЕБЕСТОИМОСТЬ СТОКИ 2018'!Y159)</f>
        <v>512.11999999999989</v>
      </c>
      <c r="BE44" s="91">
        <f>SUM('[1]ПОЛНАЯ СЕБЕСТОИМОСТЬ СТОКИ 2018'!Z159)</f>
        <v>0</v>
      </c>
      <c r="BF44" s="95">
        <v>349.71</v>
      </c>
      <c r="BG44" s="91">
        <f>SUM(BG40-BG41-BG42-BG43)</f>
        <v>267.27711530111696</v>
      </c>
      <c r="BH44" s="91">
        <f>SUM('[1]ПОЛНАЯ СЕБЕСТОИМОСТЬ СТОКИ 2018'!AA159)</f>
        <v>321.29000000000002</v>
      </c>
      <c r="BI44" s="91">
        <f>SUM('[1]ПОЛНАЯ СЕБЕСТОИМОСТЬ СТОКИ 2018'!AB159)</f>
        <v>321.29000000000002</v>
      </c>
      <c r="BJ44" s="91">
        <f>SUM('[1]ПОЛНАЯ СЕБЕСТОИМОСТЬ СТОКИ 2018'!AC159)</f>
        <v>0</v>
      </c>
      <c r="BK44" s="95">
        <v>263.77</v>
      </c>
      <c r="BL44" s="91">
        <f>SUM(BL40-BL41-BL42-BL43)</f>
        <v>279.24723438897172</v>
      </c>
      <c r="BM44" s="91">
        <f>SUM('[1]ПОЛНАЯ СЕБЕСТОИМОСТЬ СТОКИ 2018'!AD159)</f>
        <v>457.67999999999995</v>
      </c>
      <c r="BN44" s="91">
        <f>SUM('[1]ПОЛНАЯ СЕБЕСТОИМОСТЬ СТОКИ 2018'!AE159)</f>
        <v>457.67999999999995</v>
      </c>
      <c r="BO44" s="91">
        <f>SUM('[1]ПОЛНАЯ СЕБЕСТОИМОСТЬ СТОКИ 2018'!AF159)</f>
        <v>0</v>
      </c>
      <c r="BP44" s="95">
        <v>429.41</v>
      </c>
      <c r="BQ44" s="166">
        <f t="shared" si="127"/>
        <v>804.20648936399289</v>
      </c>
      <c r="BR44" s="166">
        <f t="shared" si="127"/>
        <v>1291.0899999999997</v>
      </c>
      <c r="BS44" s="166">
        <f t="shared" si="128"/>
        <v>1042.8900000000001</v>
      </c>
      <c r="BT44" s="94">
        <f t="shared" si="114"/>
        <v>486.8835106360068</v>
      </c>
      <c r="BU44" s="94">
        <f t="shared" si="115"/>
        <v>60.542101695928729</v>
      </c>
      <c r="BV44" s="166">
        <f t="shared" si="129"/>
        <v>3034.8413296155422</v>
      </c>
      <c r="BW44" s="166">
        <f t="shared" si="129"/>
        <v>4654.09</v>
      </c>
      <c r="BX44" s="166">
        <f>SUM('[1]ПОЛНАЯ СЕБЕСТОИМОСТЬ СТОКИ 2018'!AJ159)</f>
        <v>4631.3268021005806</v>
      </c>
      <c r="BY44" s="166">
        <f>SUM('[1]ПОЛНАЯ СЕБЕСТОИМОСТЬ СТОКИ 2018'!AK159)</f>
        <v>22.76319789942</v>
      </c>
      <c r="BZ44" s="166">
        <f t="shared" si="130"/>
        <v>3567.01</v>
      </c>
      <c r="CA44" s="94">
        <f t="shared" si="118"/>
        <v>1619.2486703844579</v>
      </c>
      <c r="CB44" s="94">
        <f t="shared" si="119"/>
        <v>53.355299157916328</v>
      </c>
    </row>
    <row r="45" spans="1:80" ht="18.75" customHeight="1" x14ac:dyDescent="0.3">
      <c r="A45" s="176" t="s">
        <v>76</v>
      </c>
      <c r="B45" s="82">
        <f>SUM('[1]Произв. прогр. Стоки (СВОД)'!E46)</f>
        <v>0</v>
      </c>
      <c r="C45" s="82">
        <f>SUM('[1]ПОЛНАЯ СЕБЕСТОИМОСТЬ СТОКИ 2018'!C160)</f>
        <v>0</v>
      </c>
      <c r="D45" s="90">
        <f>SUM(D46:D48)</f>
        <v>0</v>
      </c>
      <c r="E45" s="82">
        <f>SUM('[1]Произв. прогр. Стоки (СВОД)'!F46)</f>
        <v>0</v>
      </c>
      <c r="F45" s="82">
        <f>SUM('[1]ПОЛНАЯ СЕБЕСТОИМОСТЬ СТОКИ 2018'!D160)</f>
        <v>0</v>
      </c>
      <c r="G45" s="90">
        <f>SUM(G46:G48)</f>
        <v>0</v>
      </c>
      <c r="H45" s="82">
        <f>SUM('[1]Произв. прогр. Стоки (СВОД)'!G46)</f>
        <v>378.3660830974635</v>
      </c>
      <c r="I45" s="82">
        <f>SUM('[1]ПОЛНАЯ СЕБЕСТОИМОСТЬ СТОКИ 2018'!E160)</f>
        <v>10.819999999999999</v>
      </c>
      <c r="J45" s="90">
        <f>SUM(J46:J48)</f>
        <v>10.78</v>
      </c>
      <c r="K45" s="155">
        <f t="shared" si="122"/>
        <v>378.3660830974635</v>
      </c>
      <c r="L45" s="155">
        <f t="shared" si="122"/>
        <v>10.819999999999999</v>
      </c>
      <c r="M45" s="155">
        <f t="shared" si="122"/>
        <v>10.78</v>
      </c>
      <c r="N45" s="89">
        <f t="shared" si="96"/>
        <v>-367.54608309746351</v>
      </c>
      <c r="O45" s="89">
        <f t="shared" si="97"/>
        <v>-97.140335647576308</v>
      </c>
      <c r="P45" s="82">
        <f>SUM('[1]Произв. прогр. Стоки (СВОД)'!I46)</f>
        <v>0</v>
      </c>
      <c r="Q45" s="82">
        <f>SUM('[1]ПОЛНАЯ СЕБЕСТОИМОСТЬ СТОКИ 2018'!H160)</f>
        <v>0</v>
      </c>
      <c r="R45" s="90">
        <f>SUM(R46:R48)</f>
        <v>0</v>
      </c>
      <c r="S45" s="82">
        <f>SUM('[1]Произв. прогр. Стоки (СВОД)'!J46)</f>
        <v>0</v>
      </c>
      <c r="T45" s="82">
        <f>SUM('[1]ПОЛНАЯ СЕБЕСТОИМОСТЬ СТОКИ 2018'!I160)</f>
        <v>0</v>
      </c>
      <c r="U45" s="90">
        <f>SUM(U46:U48)</f>
        <v>0</v>
      </c>
      <c r="V45" s="82">
        <f>SUM('[1]Произв. прогр. Стоки (СВОД)'!K46)</f>
        <v>378.3660830974635</v>
      </c>
      <c r="W45" s="82">
        <f>SUM('[1]ПОЛНАЯ СЕБЕСТОИМОСТЬ СТОКИ 2018'!J160)</f>
        <v>10.819999999999999</v>
      </c>
      <c r="X45" s="90">
        <f>SUM(X46:X48)</f>
        <v>10.79</v>
      </c>
      <c r="Y45" s="155">
        <f t="shared" si="123"/>
        <v>378.3660830974635</v>
      </c>
      <c r="Z45" s="155">
        <f t="shared" si="123"/>
        <v>10.819999999999999</v>
      </c>
      <c r="AA45" s="155">
        <f t="shared" si="123"/>
        <v>10.79</v>
      </c>
      <c r="AB45" s="89">
        <f t="shared" si="99"/>
        <v>-367.54608309746351</v>
      </c>
      <c r="AC45" s="89">
        <f t="shared" si="100"/>
        <v>-97.140335647576308</v>
      </c>
      <c r="AD45" s="155">
        <f t="shared" si="124"/>
        <v>756.732166194927</v>
      </c>
      <c r="AE45" s="155">
        <f t="shared" si="124"/>
        <v>21.639999999999997</v>
      </c>
      <c r="AF45" s="173">
        <f t="shared" si="124"/>
        <v>21.57</v>
      </c>
      <c r="AG45" s="89">
        <f t="shared" si="103"/>
        <v>-735.09216619492702</v>
      </c>
      <c r="AH45" s="89">
        <f t="shared" si="104"/>
        <v>-97.140335647576308</v>
      </c>
      <c r="AI45" s="82">
        <f>SUM('[1]Произв. прогр. Стоки (СВОД)'!N46)</f>
        <v>0</v>
      </c>
      <c r="AJ45" s="82">
        <f>SUM('[1]ПОЛНАЯ СЕБЕСТОИМОСТЬ СТОКИ 2018'!P160)</f>
        <v>0</v>
      </c>
      <c r="AK45" s="90">
        <f>SUM(AK46:AK48)</f>
        <v>0</v>
      </c>
      <c r="AL45" s="82">
        <f>SUM('[1]Произв. прогр. Стоки (СВОД)'!O46)</f>
        <v>0</v>
      </c>
      <c r="AM45" s="82">
        <f>SUM('[1]ПОЛНАЯ СЕБЕСТОИМОСТЬ СТОКИ 2018'!Q160)</f>
        <v>0</v>
      </c>
      <c r="AN45" s="90">
        <f>SUM(AN46:AN48)</f>
        <v>0</v>
      </c>
      <c r="AO45" s="82">
        <f>SUM('[1]Произв. прогр. Стоки (СВОД)'!P46)</f>
        <v>378.3660830974635</v>
      </c>
      <c r="AP45" s="82">
        <f>SUM('[1]ПОЛНАЯ СЕБЕСТОИМОСТЬ СТОКИ 2018'!R160)</f>
        <v>12.92</v>
      </c>
      <c r="AQ45" s="90">
        <f>SUM(AQ46:AQ48)</f>
        <v>10.79</v>
      </c>
      <c r="AR45" s="155">
        <f t="shared" si="125"/>
        <v>378.3660830974635</v>
      </c>
      <c r="AS45" s="155">
        <f t="shared" si="125"/>
        <v>12.92</v>
      </c>
      <c r="AT45" s="155">
        <f t="shared" si="125"/>
        <v>10.79</v>
      </c>
      <c r="AU45" s="89">
        <f t="shared" si="106"/>
        <v>-365.44608309746349</v>
      </c>
      <c r="AV45" s="89">
        <f t="shared" si="107"/>
        <v>-96.585317612447852</v>
      </c>
      <c r="AW45" s="155">
        <f t="shared" si="126"/>
        <v>1135.0982492923904</v>
      </c>
      <c r="AX45" s="155">
        <f t="shared" si="126"/>
        <v>34.559999999999995</v>
      </c>
      <c r="AY45" s="155">
        <f t="shared" si="126"/>
        <v>32.36</v>
      </c>
      <c r="AZ45" s="89">
        <f t="shared" si="110"/>
        <v>-1100.5382492923904</v>
      </c>
      <c r="BA45" s="89">
        <f t="shared" si="111"/>
        <v>-96.955329635866832</v>
      </c>
      <c r="BB45" s="82">
        <f>SUM('[1]Произв. прогр. Стоки (СВОД)'!S46)</f>
        <v>0</v>
      </c>
      <c r="BC45" s="82">
        <f>SUM('[1]ПОЛНАЯ СЕБЕСТОИМОСТЬ СТОКИ 2018'!X160)</f>
        <v>0</v>
      </c>
      <c r="BD45" s="82">
        <f>SUM('[1]ПОЛНАЯ СЕБЕСТОИМОСТЬ СТОКИ 2018'!Y160)</f>
        <v>0</v>
      </c>
      <c r="BE45" s="82">
        <f>SUM('[1]ПОЛНАЯ СЕБЕСТОИМОСТЬ СТОКИ 2018'!Z160)</f>
        <v>0</v>
      </c>
      <c r="BF45" s="90">
        <f>SUM(BF46:BF48)</f>
        <v>0</v>
      </c>
      <c r="BG45" s="82">
        <f>SUM('[1]Произв. прогр. Стоки (СВОД)'!T46)</f>
        <v>0</v>
      </c>
      <c r="BH45" s="82">
        <f>SUM('[1]ПОЛНАЯ СЕБЕСТОИМОСТЬ СТОКИ 2018'!AA160)</f>
        <v>0</v>
      </c>
      <c r="BI45" s="82">
        <f>SUM('[1]ПОЛНАЯ СЕБЕСТОИМОСТЬ СТОКИ 2018'!AB160)</f>
        <v>0</v>
      </c>
      <c r="BJ45" s="82">
        <f>SUM('[1]ПОЛНАЯ СЕБЕСТОИМОСТЬ СТОКИ 2018'!AC160)</f>
        <v>0</v>
      </c>
      <c r="BK45" s="90">
        <f>SUM(BK46:BK48)</f>
        <v>0</v>
      </c>
      <c r="BL45" s="82">
        <f>SUM('[1]Произв. прогр. Стоки (СВОД)'!U46)</f>
        <v>378.3660830974635</v>
      </c>
      <c r="BM45" s="82">
        <f>SUM('[1]ПОЛНАЯ СЕБЕСТОИМОСТЬ СТОКИ 2018'!AD160)</f>
        <v>16.740000000000002</v>
      </c>
      <c r="BN45" s="82">
        <f>SUM('[1]ПОЛНАЯ СЕБЕСТОИМОСТЬ СТОКИ 2018'!AE160)</f>
        <v>16.740000000000002</v>
      </c>
      <c r="BO45" s="82">
        <f>SUM('[1]ПОЛНАЯ СЕБЕСТОИМОСТЬ СТОКИ 2018'!AF160)</f>
        <v>0</v>
      </c>
      <c r="BP45" s="90">
        <f>SUM(BP46:BP48)</f>
        <v>12.16</v>
      </c>
      <c r="BQ45" s="155">
        <f t="shared" si="127"/>
        <v>378.3660830974635</v>
      </c>
      <c r="BR45" s="155">
        <f t="shared" si="127"/>
        <v>16.740000000000002</v>
      </c>
      <c r="BS45" s="155">
        <f t="shared" si="128"/>
        <v>12.16</v>
      </c>
      <c r="BT45" s="89">
        <f t="shared" si="114"/>
        <v>-361.62608309746349</v>
      </c>
      <c r="BU45" s="89">
        <f t="shared" si="115"/>
        <v>-95.575713377118959</v>
      </c>
      <c r="BV45" s="155">
        <f t="shared" si="129"/>
        <v>1513.464332389854</v>
      </c>
      <c r="BW45" s="155">
        <f t="shared" si="129"/>
        <v>51.3</v>
      </c>
      <c r="BX45" s="155">
        <f>SUM('[1]ПОЛНАЯ СЕБЕСТОИМОСТЬ СТОКИ 2018'!AJ160)</f>
        <v>51.00285300003047</v>
      </c>
      <c r="BY45" s="155">
        <f>SUM('[1]ПОЛНАЯ СЕБЕСТОИМОСТЬ СТОКИ 2018'!AK160)</f>
        <v>0.29714699996952737</v>
      </c>
      <c r="BZ45" s="155">
        <f t="shared" si="130"/>
        <v>44.519999999999996</v>
      </c>
      <c r="CA45" s="89">
        <f t="shared" si="118"/>
        <v>-1462.1643323898541</v>
      </c>
      <c r="CB45" s="89">
        <f t="shared" si="119"/>
        <v>-96.61042557117986</v>
      </c>
    </row>
    <row r="46" spans="1:80" ht="37.5" customHeight="1" x14ac:dyDescent="0.2">
      <c r="A46" s="51" t="s">
        <v>126</v>
      </c>
      <c r="B46" s="68">
        <f>SUM('[1]Произв. прогр. Стоки (СВОД)'!E47)</f>
        <v>0</v>
      </c>
      <c r="C46" s="68">
        <f>SUM('[1]ПОЛНАЯ СЕБЕСТОИМОСТЬ СТОКИ 2018'!C161)</f>
        <v>0</v>
      </c>
      <c r="D46" s="69"/>
      <c r="E46" s="68">
        <f>SUM('[1]Произв. прогр. Стоки (СВОД)'!F47)</f>
        <v>0</v>
      </c>
      <c r="F46" s="68">
        <f>SUM('[1]ПОЛНАЯ СЕБЕСТОИМОСТЬ СТОКИ 2018'!D161)</f>
        <v>0</v>
      </c>
      <c r="G46" s="69"/>
      <c r="H46" s="68">
        <f>SUM('[1]Произв. прогр. Стоки (СВОД)'!G47)</f>
        <v>38.183583097463476</v>
      </c>
      <c r="I46" s="68">
        <f>SUM('[1]ПОЛНАЯ СЕБЕСТОИМОСТЬ СТОКИ 2018'!E161)</f>
        <v>0.04</v>
      </c>
      <c r="J46" s="69">
        <v>0</v>
      </c>
      <c r="K46" s="59">
        <f t="shared" si="122"/>
        <v>38.183583097463476</v>
      </c>
      <c r="L46" s="59">
        <f t="shared" si="122"/>
        <v>0.04</v>
      </c>
      <c r="M46" s="59">
        <f t="shared" si="122"/>
        <v>0</v>
      </c>
      <c r="N46" s="178">
        <f t="shared" si="96"/>
        <v>-38.143583097463477</v>
      </c>
      <c r="O46" s="178">
        <f t="shared" si="97"/>
        <v>-99.895242937526589</v>
      </c>
      <c r="P46" s="68">
        <f>SUM('[1]Произв. прогр. Стоки (СВОД)'!I47)</f>
        <v>0</v>
      </c>
      <c r="Q46" s="68">
        <f>SUM('[1]ПОЛНАЯ СЕБЕСТОИМОСТЬ СТОКИ 2018'!H161)</f>
        <v>0</v>
      </c>
      <c r="R46" s="69">
        <v>0</v>
      </c>
      <c r="S46" s="68">
        <f>SUM('[1]Произв. прогр. Стоки (СВОД)'!J47)</f>
        <v>0</v>
      </c>
      <c r="T46" s="68">
        <f>SUM('[1]ПОЛНАЯ СЕБЕСТОИМОСТЬ СТОКИ 2018'!I161)</f>
        <v>0</v>
      </c>
      <c r="U46" s="69">
        <v>0</v>
      </c>
      <c r="V46" s="68">
        <f>SUM('[1]Произв. прогр. Стоки (СВОД)'!K47)</f>
        <v>38.183583097463476</v>
      </c>
      <c r="W46" s="68">
        <f>SUM('[1]ПОЛНАЯ СЕБЕСТОИМОСТЬ СТОКИ 2018'!J161)</f>
        <v>0.04</v>
      </c>
      <c r="X46" s="69">
        <v>0.01</v>
      </c>
      <c r="Y46" s="59">
        <f t="shared" si="123"/>
        <v>38.183583097463476</v>
      </c>
      <c r="Z46" s="59">
        <f t="shared" si="123"/>
        <v>0.04</v>
      </c>
      <c r="AA46" s="59">
        <f t="shared" si="123"/>
        <v>0.01</v>
      </c>
      <c r="AB46" s="178">
        <f t="shared" si="99"/>
        <v>-38.143583097463477</v>
      </c>
      <c r="AC46" s="178">
        <f t="shared" si="100"/>
        <v>-99.895242937526589</v>
      </c>
      <c r="AD46" s="59">
        <f t="shared" si="124"/>
        <v>76.367166194926952</v>
      </c>
      <c r="AE46" s="59">
        <f t="shared" si="124"/>
        <v>0.08</v>
      </c>
      <c r="AF46" s="179">
        <f t="shared" si="124"/>
        <v>0.01</v>
      </c>
      <c r="AG46" s="178">
        <f t="shared" si="103"/>
        <v>-76.287166194926954</v>
      </c>
      <c r="AH46" s="178">
        <f t="shared" si="104"/>
        <v>-99.895242937526589</v>
      </c>
      <c r="AI46" s="68">
        <f>SUM('[1]Произв. прогр. Стоки (СВОД)'!N47)</f>
        <v>0</v>
      </c>
      <c r="AJ46" s="68">
        <f>SUM('[1]ПОЛНАЯ СЕБЕСТОИМОСТЬ СТОКИ 2018'!P161)</f>
        <v>0</v>
      </c>
      <c r="AK46" s="69">
        <v>0</v>
      </c>
      <c r="AL46" s="68">
        <f>SUM('[1]Произв. прогр. Стоки (СВОД)'!O47)</f>
        <v>0</v>
      </c>
      <c r="AM46" s="68">
        <f>SUM('[1]ПОЛНАЯ СЕБЕСТОИМОСТЬ СТОКИ 2018'!Q161)</f>
        <v>0</v>
      </c>
      <c r="AN46" s="69">
        <v>0</v>
      </c>
      <c r="AO46" s="68">
        <f>SUM('[1]Произв. прогр. Стоки (СВОД)'!P47)</f>
        <v>38.183583097463476</v>
      </c>
      <c r="AP46" s="68">
        <f>SUM('[1]ПОЛНАЯ СЕБЕСТОИМОСТЬ СТОКИ 2018'!R161)</f>
        <v>0.04</v>
      </c>
      <c r="AQ46" s="69">
        <v>0.01</v>
      </c>
      <c r="AR46" s="59">
        <f t="shared" si="125"/>
        <v>38.183583097463476</v>
      </c>
      <c r="AS46" s="59">
        <f t="shared" si="125"/>
        <v>0.04</v>
      </c>
      <c r="AT46" s="59">
        <f t="shared" si="125"/>
        <v>0.01</v>
      </c>
      <c r="AU46" s="178">
        <f t="shared" si="106"/>
        <v>-38.143583097463477</v>
      </c>
      <c r="AV46" s="178">
        <f t="shared" si="107"/>
        <v>-99.895242937526589</v>
      </c>
      <c r="AW46" s="59">
        <f t="shared" si="126"/>
        <v>114.55074929239044</v>
      </c>
      <c r="AX46" s="59">
        <f t="shared" si="126"/>
        <v>0.12</v>
      </c>
      <c r="AY46" s="59">
        <f t="shared" si="126"/>
        <v>0.02</v>
      </c>
      <c r="AZ46" s="178">
        <f t="shared" si="110"/>
        <v>-114.43074929239043</v>
      </c>
      <c r="BA46" s="178">
        <f t="shared" si="111"/>
        <v>-99.895242937526575</v>
      </c>
      <c r="BB46" s="68">
        <f>SUM('[1]Произв. прогр. Стоки (СВОД)'!S47)</f>
        <v>0</v>
      </c>
      <c r="BC46" s="68">
        <f>SUM('[1]ПОЛНАЯ СЕБЕСТОИМОСТЬ СТОКИ 2018'!X161)</f>
        <v>0</v>
      </c>
      <c r="BD46" s="68">
        <f>SUM('[1]ПОЛНАЯ СЕБЕСТОИМОСТЬ СТОКИ 2018'!Y161)</f>
        <v>0</v>
      </c>
      <c r="BE46" s="68">
        <f>SUM('[1]ПОЛНАЯ СЕБЕСТОИМОСТЬ СТОКИ 2018'!Z161)</f>
        <v>0</v>
      </c>
      <c r="BF46" s="69">
        <v>0</v>
      </c>
      <c r="BG46" s="68">
        <f>SUM('[1]Произв. прогр. Стоки (СВОД)'!T47)</f>
        <v>0</v>
      </c>
      <c r="BH46" s="68">
        <f>SUM('[1]ПОЛНАЯ СЕБЕСТОИМОСТЬ СТОКИ 2018'!AA161)</f>
        <v>0</v>
      </c>
      <c r="BI46" s="68">
        <f>SUM('[1]ПОЛНАЯ СЕБЕСТОИМОСТЬ СТОКИ 2018'!AB161)</f>
        <v>0</v>
      </c>
      <c r="BJ46" s="68">
        <f>SUM('[1]ПОЛНАЯ СЕБЕСТОИМОСТЬ СТОКИ 2018'!AC161)</f>
        <v>0</v>
      </c>
      <c r="BK46" s="69">
        <v>0</v>
      </c>
      <c r="BL46" s="68">
        <f>SUM('[1]Произв. прогр. Стоки (СВОД)'!U47)</f>
        <v>38.183583097463476</v>
      </c>
      <c r="BM46" s="68">
        <f>SUM('[1]ПОЛНАЯ СЕБЕСТОИМОСТЬ СТОКИ 2018'!AD161)</f>
        <v>2.61</v>
      </c>
      <c r="BN46" s="68">
        <f>SUM('[1]ПОЛНАЯ СЕБЕСТОИМОСТЬ СТОКИ 2018'!AE161)</f>
        <v>2.61</v>
      </c>
      <c r="BO46" s="68">
        <f>SUM('[1]ПОЛНАЯ СЕБЕСТОИМОСТЬ СТОКИ 2018'!AF161)</f>
        <v>0</v>
      </c>
      <c r="BP46" s="69">
        <v>1.38</v>
      </c>
      <c r="BQ46" s="59">
        <f t="shared" si="127"/>
        <v>38.183583097463476</v>
      </c>
      <c r="BR46" s="59">
        <f t="shared" si="127"/>
        <v>2.61</v>
      </c>
      <c r="BS46" s="59">
        <f t="shared" si="128"/>
        <v>1.38</v>
      </c>
      <c r="BT46" s="178">
        <f t="shared" si="114"/>
        <v>-35.573583097463477</v>
      </c>
      <c r="BU46" s="178">
        <f t="shared" si="115"/>
        <v>-93.164601673609354</v>
      </c>
      <c r="BV46" s="59">
        <f t="shared" si="129"/>
        <v>152.7343323898539</v>
      </c>
      <c r="BW46" s="59">
        <f t="shared" si="129"/>
        <v>2.73</v>
      </c>
      <c r="BX46" s="59">
        <f>SUM('[1]ПОЛНАЯ СЕБЕСТОИМОСТЬ СТОКИ 2018'!AJ161)</f>
        <v>2.7141869140367088</v>
      </c>
      <c r="BY46" s="59">
        <f>SUM('[1]ПОЛНАЯ СЕБЕСТОИМОСТЬ СТОКИ 2018'!AK161)</f>
        <v>1.5813085963290636E-2</v>
      </c>
      <c r="BZ46" s="59">
        <f t="shared" si="130"/>
        <v>1.4</v>
      </c>
      <c r="CA46" s="178">
        <f t="shared" si="118"/>
        <v>-150.00433238985391</v>
      </c>
      <c r="CB46" s="178">
        <f t="shared" si="119"/>
        <v>-98.212582621547284</v>
      </c>
    </row>
    <row r="47" spans="1:80" ht="18.75" customHeight="1" x14ac:dyDescent="0.3">
      <c r="A47" s="51" t="s">
        <v>78</v>
      </c>
      <c r="B47" s="91">
        <f>SUM('[1]Произв. прогр. Стоки (СВОД)'!E48)</f>
        <v>0</v>
      </c>
      <c r="C47" s="91">
        <f>SUM('[1]ПОЛНАЯ СЕБЕСТОИМОСТЬ СТОКИ 2018'!C162)</f>
        <v>0</v>
      </c>
      <c r="D47" s="95"/>
      <c r="E47" s="91">
        <f>SUM('[1]Произв. прогр. Стоки (СВОД)'!F48)</f>
        <v>0</v>
      </c>
      <c r="F47" s="91">
        <f>SUM('[1]ПОЛНАЯ СЕБЕСТОИМОСТЬ СТОКИ 2018'!D162)</f>
        <v>0</v>
      </c>
      <c r="G47" s="95"/>
      <c r="H47" s="91">
        <f>SUM('[1]Произв. прогр. Стоки (СВОД)'!G48)</f>
        <v>7.4749999999999996</v>
      </c>
      <c r="I47" s="91">
        <f>SUM('[1]ПОЛНАЯ СЕБЕСТОИМОСТЬ СТОКИ 2018'!E162)</f>
        <v>10.78</v>
      </c>
      <c r="J47" s="95">
        <v>10.78</v>
      </c>
      <c r="K47" s="166">
        <f t="shared" si="122"/>
        <v>7.4749999999999996</v>
      </c>
      <c r="L47" s="166">
        <f t="shared" si="122"/>
        <v>10.78</v>
      </c>
      <c r="M47" s="166">
        <f t="shared" si="122"/>
        <v>10.78</v>
      </c>
      <c r="N47" s="94">
        <f t="shared" si="96"/>
        <v>3.3049999999999997</v>
      </c>
      <c r="O47" s="94">
        <f t="shared" si="97"/>
        <v>44.214046822742475</v>
      </c>
      <c r="P47" s="91">
        <f>SUM('[1]Произв. прогр. Стоки (СВОД)'!I48)</f>
        <v>0</v>
      </c>
      <c r="Q47" s="91">
        <f>SUM('[1]ПОЛНАЯ СЕБЕСТОИМОСТЬ СТОКИ 2018'!H162)</f>
        <v>0</v>
      </c>
      <c r="R47" s="95">
        <v>0</v>
      </c>
      <c r="S47" s="91">
        <f>SUM('[1]Произв. прогр. Стоки (СВОД)'!J48)</f>
        <v>0</v>
      </c>
      <c r="T47" s="91">
        <f>SUM('[1]ПОЛНАЯ СЕБЕСТОИМОСТЬ СТОКИ 2018'!I162)</f>
        <v>0</v>
      </c>
      <c r="U47" s="95">
        <v>0</v>
      </c>
      <c r="V47" s="91">
        <f>SUM('[1]Произв. прогр. Стоки (СВОД)'!K48)</f>
        <v>7.4749999999999996</v>
      </c>
      <c r="W47" s="91">
        <f>SUM('[1]ПОЛНАЯ СЕБЕСТОИМОСТЬ СТОКИ 2018'!J162)</f>
        <v>10.78</v>
      </c>
      <c r="X47" s="95">
        <v>10.78</v>
      </c>
      <c r="Y47" s="166">
        <f t="shared" si="123"/>
        <v>7.4749999999999996</v>
      </c>
      <c r="Z47" s="166">
        <f t="shared" si="123"/>
        <v>10.78</v>
      </c>
      <c r="AA47" s="166">
        <f t="shared" si="123"/>
        <v>10.78</v>
      </c>
      <c r="AB47" s="94">
        <f t="shared" si="99"/>
        <v>3.3049999999999997</v>
      </c>
      <c r="AC47" s="94">
        <f t="shared" si="100"/>
        <v>44.214046822742475</v>
      </c>
      <c r="AD47" s="166">
        <f t="shared" si="124"/>
        <v>14.95</v>
      </c>
      <c r="AE47" s="166">
        <f t="shared" si="124"/>
        <v>21.56</v>
      </c>
      <c r="AF47" s="177">
        <f t="shared" si="124"/>
        <v>21.56</v>
      </c>
      <c r="AG47" s="94">
        <f t="shared" si="103"/>
        <v>6.6099999999999994</v>
      </c>
      <c r="AH47" s="94">
        <f t="shared" si="104"/>
        <v>44.214046822742475</v>
      </c>
      <c r="AI47" s="91">
        <f>SUM('[1]Произв. прогр. Стоки (СВОД)'!N48)</f>
        <v>0</v>
      </c>
      <c r="AJ47" s="91">
        <f>SUM('[1]ПОЛНАЯ СЕБЕСТОИМОСТЬ СТОКИ 2018'!P162)</f>
        <v>0</v>
      </c>
      <c r="AK47" s="95">
        <v>0</v>
      </c>
      <c r="AL47" s="91">
        <f>SUM('[1]Произв. прогр. Стоки (СВОД)'!O48)</f>
        <v>0</v>
      </c>
      <c r="AM47" s="91">
        <f>SUM('[1]ПОЛНАЯ СЕБЕСТОИМОСТЬ СТОКИ 2018'!Q162)</f>
        <v>0</v>
      </c>
      <c r="AN47" s="95">
        <v>0</v>
      </c>
      <c r="AO47" s="91">
        <f>SUM('[1]Произв. прогр. Стоки (СВОД)'!P48)</f>
        <v>7.4749999999999996</v>
      </c>
      <c r="AP47" s="91">
        <f>SUM('[1]ПОЛНАЯ СЕБЕСТОИМОСТЬ СТОКИ 2018'!R162)</f>
        <v>12.88</v>
      </c>
      <c r="AQ47" s="95">
        <v>10.78</v>
      </c>
      <c r="AR47" s="166">
        <f t="shared" si="125"/>
        <v>7.4749999999999996</v>
      </c>
      <c r="AS47" s="166">
        <f t="shared" si="125"/>
        <v>12.88</v>
      </c>
      <c r="AT47" s="166">
        <f t="shared" si="125"/>
        <v>10.78</v>
      </c>
      <c r="AU47" s="94">
        <f t="shared" si="106"/>
        <v>5.4050000000000011</v>
      </c>
      <c r="AV47" s="94">
        <f t="shared" si="107"/>
        <v>72.307692307692335</v>
      </c>
      <c r="AW47" s="166">
        <f t="shared" si="126"/>
        <v>22.424999999999997</v>
      </c>
      <c r="AX47" s="166">
        <f t="shared" si="126"/>
        <v>34.44</v>
      </c>
      <c r="AY47" s="166">
        <f t="shared" si="126"/>
        <v>32.339999999999996</v>
      </c>
      <c r="AZ47" s="94">
        <f t="shared" si="110"/>
        <v>12.015000000000001</v>
      </c>
      <c r="BA47" s="94">
        <f t="shared" si="111"/>
        <v>53.578595317725764</v>
      </c>
      <c r="BB47" s="91">
        <f>SUM('[1]Произв. прогр. Стоки (СВОД)'!S48)</f>
        <v>0</v>
      </c>
      <c r="BC47" s="91">
        <f>SUM('[1]ПОЛНАЯ СЕБЕСТОИМОСТЬ СТОКИ 2018'!X162)</f>
        <v>0</v>
      </c>
      <c r="BD47" s="91">
        <f>SUM('[1]ПОЛНАЯ СЕБЕСТОИМОСТЬ СТОКИ 2018'!Y162)</f>
        <v>0</v>
      </c>
      <c r="BE47" s="91">
        <f>SUM('[1]ПОЛНАЯ СЕБЕСТОИМОСТЬ СТОКИ 2018'!Z162)</f>
        <v>0</v>
      </c>
      <c r="BF47" s="95">
        <v>0</v>
      </c>
      <c r="BG47" s="91">
        <f>SUM('[1]Произв. прогр. Стоки (СВОД)'!T48)</f>
        <v>0</v>
      </c>
      <c r="BH47" s="91">
        <f>SUM('[1]ПОЛНАЯ СЕБЕСТОИМОСТЬ СТОКИ 2018'!AA162)</f>
        <v>0</v>
      </c>
      <c r="BI47" s="91">
        <f>SUM('[1]ПОЛНАЯ СЕБЕСТОИМОСТЬ СТОКИ 2018'!AB162)</f>
        <v>0</v>
      </c>
      <c r="BJ47" s="91">
        <f>SUM('[1]ПОЛНАЯ СЕБЕСТОИМОСТЬ СТОКИ 2018'!AC162)</f>
        <v>0</v>
      </c>
      <c r="BK47" s="95">
        <v>0</v>
      </c>
      <c r="BL47" s="91">
        <f>SUM('[1]Произв. прогр. Стоки (СВОД)'!U48)</f>
        <v>7.4749999999999996</v>
      </c>
      <c r="BM47" s="91">
        <f>SUM('[1]ПОЛНАЯ СЕБЕСТОИМОСТЬ СТОКИ 2018'!AD162)</f>
        <v>14.13</v>
      </c>
      <c r="BN47" s="91">
        <f>SUM('[1]ПОЛНАЯ СЕБЕСТОИМОСТЬ СТОКИ 2018'!AE162)</f>
        <v>14.13</v>
      </c>
      <c r="BO47" s="91">
        <f>SUM('[1]ПОЛНАЯ СЕБЕСТОИМОСТЬ СТОКИ 2018'!AF162)</f>
        <v>0</v>
      </c>
      <c r="BP47" s="95">
        <v>10.78</v>
      </c>
      <c r="BQ47" s="166">
        <f t="shared" si="127"/>
        <v>7.4749999999999996</v>
      </c>
      <c r="BR47" s="166">
        <f t="shared" si="127"/>
        <v>14.13</v>
      </c>
      <c r="BS47" s="166">
        <f t="shared" si="128"/>
        <v>10.78</v>
      </c>
      <c r="BT47" s="94">
        <f t="shared" si="114"/>
        <v>6.6550000000000011</v>
      </c>
      <c r="BU47" s="94">
        <f t="shared" si="115"/>
        <v>89.030100334448179</v>
      </c>
      <c r="BV47" s="166">
        <f t="shared" si="129"/>
        <v>29.9</v>
      </c>
      <c r="BW47" s="166">
        <f t="shared" si="129"/>
        <v>48.57</v>
      </c>
      <c r="BX47" s="59">
        <f>SUM('[1]ПОЛНАЯ СЕБЕСТОИМОСТЬ СТОКИ 2018'!AJ162)</f>
        <v>48.288666085993761</v>
      </c>
      <c r="BY47" s="59">
        <f>SUM('[1]ПОЛНАЯ СЕБЕСТОИМОСТЬ СТОКИ 2018'!AK162)</f>
        <v>0.28133391400623675</v>
      </c>
      <c r="BZ47" s="166">
        <f t="shared" si="130"/>
        <v>43.12</v>
      </c>
      <c r="CA47" s="94">
        <f t="shared" si="118"/>
        <v>18.670000000000002</v>
      </c>
      <c r="CB47" s="94">
        <f t="shared" si="119"/>
        <v>62.441471571906362</v>
      </c>
    </row>
    <row r="48" spans="1:80" ht="18.75" customHeight="1" x14ac:dyDescent="0.3">
      <c r="A48" s="51" t="s">
        <v>80</v>
      </c>
      <c r="B48" s="91">
        <f>SUM('[1]Произв. прогр. Стоки (СВОД)'!E49)</f>
        <v>0</v>
      </c>
      <c r="C48" s="91">
        <f>SUM('[1]ПОЛНАЯ СЕБЕСТОИМОСТЬ СТОКИ 2018'!C163)</f>
        <v>0</v>
      </c>
      <c r="D48" s="95"/>
      <c r="E48" s="91">
        <f>SUM('[1]Произв. прогр. Стоки (СВОД)'!F49)</f>
        <v>0</v>
      </c>
      <c r="F48" s="91">
        <f>SUM('[1]ПОЛНАЯ СЕБЕСТОИМОСТЬ СТОКИ 2018'!D163)</f>
        <v>0</v>
      </c>
      <c r="G48" s="95"/>
      <c r="H48" s="91">
        <f>SUM('[1]Произв. прогр. Стоки (СВОД)'!G49)</f>
        <v>332.70750000000004</v>
      </c>
      <c r="I48" s="91">
        <f>SUM('[1]ПОЛНАЯ СЕБЕСТОИМОСТЬ СТОКИ 2018'!E163)</f>
        <v>0</v>
      </c>
      <c r="J48" s="95">
        <v>0</v>
      </c>
      <c r="K48" s="166">
        <f t="shared" si="122"/>
        <v>332.70750000000004</v>
      </c>
      <c r="L48" s="166">
        <f t="shared" si="122"/>
        <v>0</v>
      </c>
      <c r="M48" s="166">
        <f t="shared" si="122"/>
        <v>0</v>
      </c>
      <c r="N48" s="94">
        <f t="shared" si="96"/>
        <v>-332.70750000000004</v>
      </c>
      <c r="O48" s="94">
        <f t="shared" si="97"/>
        <v>-100</v>
      </c>
      <c r="P48" s="91">
        <f>SUM('[1]Произв. прогр. Стоки (СВОД)'!I49)</f>
        <v>0</v>
      </c>
      <c r="Q48" s="91">
        <f>SUM('[1]ПОЛНАЯ СЕБЕСТОИМОСТЬ СТОКИ 2018'!H163)</f>
        <v>0</v>
      </c>
      <c r="R48" s="95">
        <v>0</v>
      </c>
      <c r="S48" s="91">
        <f>SUM('[1]Произв. прогр. Стоки (СВОД)'!J49)</f>
        <v>0</v>
      </c>
      <c r="T48" s="91">
        <f>SUM('[1]ПОЛНАЯ СЕБЕСТОИМОСТЬ СТОКИ 2018'!I163)</f>
        <v>0</v>
      </c>
      <c r="U48" s="95">
        <v>0</v>
      </c>
      <c r="V48" s="91">
        <f>SUM('[1]Произв. прогр. Стоки (СВОД)'!K49)</f>
        <v>332.70750000000004</v>
      </c>
      <c r="W48" s="91">
        <f>SUM('[1]ПОЛНАЯ СЕБЕСТОИМОСТЬ СТОКИ 2018'!J163)</f>
        <v>0</v>
      </c>
      <c r="X48" s="95">
        <v>0</v>
      </c>
      <c r="Y48" s="166">
        <f t="shared" si="123"/>
        <v>332.70750000000004</v>
      </c>
      <c r="Z48" s="166">
        <f t="shared" si="123"/>
        <v>0</v>
      </c>
      <c r="AA48" s="166">
        <f t="shared" si="123"/>
        <v>0</v>
      </c>
      <c r="AB48" s="94">
        <f t="shared" si="99"/>
        <v>-332.70750000000004</v>
      </c>
      <c r="AC48" s="94">
        <f t="shared" si="100"/>
        <v>-100</v>
      </c>
      <c r="AD48" s="166">
        <f t="shared" si="124"/>
        <v>665.41500000000008</v>
      </c>
      <c r="AE48" s="166">
        <f t="shared" si="124"/>
        <v>0</v>
      </c>
      <c r="AF48" s="177">
        <f t="shared" si="124"/>
        <v>0</v>
      </c>
      <c r="AG48" s="94">
        <f t="shared" si="103"/>
        <v>-665.41500000000008</v>
      </c>
      <c r="AH48" s="94">
        <f t="shared" si="104"/>
        <v>-100</v>
      </c>
      <c r="AI48" s="91">
        <f>SUM('[1]Произв. прогр. Стоки (СВОД)'!N49)</f>
        <v>0</v>
      </c>
      <c r="AJ48" s="91">
        <f>SUM('[1]ПОЛНАЯ СЕБЕСТОИМОСТЬ СТОКИ 2018'!P163)</f>
        <v>0</v>
      </c>
      <c r="AK48" s="95">
        <v>0</v>
      </c>
      <c r="AL48" s="91">
        <f>SUM('[1]Произв. прогр. Стоки (СВОД)'!O49)</f>
        <v>0</v>
      </c>
      <c r="AM48" s="91">
        <f>SUM('[1]ПОЛНАЯ СЕБЕСТОИМОСТЬ СТОКИ 2018'!Q163)</f>
        <v>0</v>
      </c>
      <c r="AN48" s="95">
        <v>0</v>
      </c>
      <c r="AO48" s="91">
        <f>SUM('[1]Произв. прогр. Стоки (СВОД)'!P49)</f>
        <v>332.70750000000004</v>
      </c>
      <c r="AP48" s="91">
        <f>SUM('[1]ПОЛНАЯ СЕБЕСТОИМОСТЬ СТОКИ 2018'!R163)</f>
        <v>0</v>
      </c>
      <c r="AQ48" s="95">
        <v>0</v>
      </c>
      <c r="AR48" s="166">
        <f t="shared" si="125"/>
        <v>332.70750000000004</v>
      </c>
      <c r="AS48" s="166">
        <f t="shared" si="125"/>
        <v>0</v>
      </c>
      <c r="AT48" s="166">
        <f t="shared" si="125"/>
        <v>0</v>
      </c>
      <c r="AU48" s="94">
        <f t="shared" si="106"/>
        <v>-332.70750000000004</v>
      </c>
      <c r="AV48" s="94">
        <f t="shared" si="107"/>
        <v>-100</v>
      </c>
      <c r="AW48" s="166">
        <f t="shared" si="126"/>
        <v>998.12250000000017</v>
      </c>
      <c r="AX48" s="166">
        <f t="shared" si="126"/>
        <v>0</v>
      </c>
      <c r="AY48" s="166">
        <f t="shared" si="126"/>
        <v>0</v>
      </c>
      <c r="AZ48" s="94">
        <f t="shared" si="110"/>
        <v>-998.12250000000017</v>
      </c>
      <c r="BA48" s="94">
        <f t="shared" si="111"/>
        <v>-100</v>
      </c>
      <c r="BB48" s="91">
        <f>SUM('[1]Произв. прогр. Стоки (СВОД)'!S49)</f>
        <v>0</v>
      </c>
      <c r="BC48" s="91">
        <f>SUM('[1]ПОЛНАЯ СЕБЕСТОИМОСТЬ СТОКИ 2018'!X163)</f>
        <v>0</v>
      </c>
      <c r="BD48" s="91">
        <f>SUM('[1]ПОЛНАЯ СЕБЕСТОИМОСТЬ СТОКИ 2018'!Y163)</f>
        <v>0</v>
      </c>
      <c r="BE48" s="91">
        <f>SUM('[1]ПОЛНАЯ СЕБЕСТОИМОСТЬ СТОКИ 2018'!Z163)</f>
        <v>0</v>
      </c>
      <c r="BF48" s="95">
        <v>0</v>
      </c>
      <c r="BG48" s="91">
        <f>SUM('[1]Произв. прогр. Стоки (СВОД)'!T49)</f>
        <v>0</v>
      </c>
      <c r="BH48" s="91">
        <f>SUM('[1]ПОЛНАЯ СЕБЕСТОИМОСТЬ СТОКИ 2018'!AA163)</f>
        <v>0</v>
      </c>
      <c r="BI48" s="91">
        <f>SUM('[1]ПОЛНАЯ СЕБЕСТОИМОСТЬ СТОКИ 2018'!AB163)</f>
        <v>0</v>
      </c>
      <c r="BJ48" s="91">
        <f>SUM('[1]ПОЛНАЯ СЕБЕСТОИМОСТЬ СТОКИ 2018'!AC163)</f>
        <v>0</v>
      </c>
      <c r="BK48" s="95">
        <v>0</v>
      </c>
      <c r="BL48" s="91">
        <f>SUM('[1]Произв. прогр. Стоки (СВОД)'!U49)</f>
        <v>332.70750000000004</v>
      </c>
      <c r="BM48" s="91">
        <f>SUM('[1]ПОЛНАЯ СЕБЕСТОИМОСТЬ СТОКИ 2018'!AD163)</f>
        <v>0</v>
      </c>
      <c r="BN48" s="91">
        <f>SUM('[1]ПОЛНАЯ СЕБЕСТОИМОСТЬ СТОКИ 2018'!AE163)</f>
        <v>0</v>
      </c>
      <c r="BO48" s="91">
        <f>SUM('[1]ПОЛНАЯ СЕБЕСТОИМОСТЬ СТОКИ 2018'!AF163)</f>
        <v>0</v>
      </c>
      <c r="BP48" s="95">
        <v>0</v>
      </c>
      <c r="BQ48" s="166">
        <f t="shared" si="127"/>
        <v>332.70750000000004</v>
      </c>
      <c r="BR48" s="166">
        <f t="shared" si="127"/>
        <v>0</v>
      </c>
      <c r="BS48" s="166">
        <f t="shared" si="128"/>
        <v>0</v>
      </c>
      <c r="BT48" s="94">
        <f t="shared" si="114"/>
        <v>-332.70750000000004</v>
      </c>
      <c r="BU48" s="94">
        <f t="shared" si="115"/>
        <v>-100</v>
      </c>
      <c r="BV48" s="166">
        <f t="shared" si="129"/>
        <v>1330.8300000000002</v>
      </c>
      <c r="BW48" s="166">
        <f t="shared" si="129"/>
        <v>0</v>
      </c>
      <c r="BX48" s="59">
        <f>SUM('[1]ПОЛНАЯ СЕБЕСТОИМОСТЬ СТОКИ 2018'!AJ163)</f>
        <v>0</v>
      </c>
      <c r="BY48" s="59">
        <f>SUM('[1]ПОЛНАЯ СЕБЕСТОИМОСТЬ СТОКИ 2018'!AK163)</f>
        <v>0</v>
      </c>
      <c r="BZ48" s="166">
        <f t="shared" si="130"/>
        <v>0</v>
      </c>
      <c r="CA48" s="94">
        <f t="shared" si="118"/>
        <v>-1330.8300000000002</v>
      </c>
      <c r="CB48" s="94">
        <f t="shared" si="119"/>
        <v>-100</v>
      </c>
    </row>
    <row r="49" spans="1:80" ht="18.75" customHeight="1" x14ac:dyDescent="0.3">
      <c r="A49" s="176" t="s">
        <v>81</v>
      </c>
      <c r="B49" s="82">
        <f>SUM('[1]Произв. прогр. Стоки (СВОД)'!E50)</f>
        <v>1245.2921557650441</v>
      </c>
      <c r="C49" s="82">
        <f>SUM('[1]ПОЛНАЯ СЕБЕСТОИМОСТЬ СТОКИ 2018'!C164)</f>
        <v>794.07</v>
      </c>
      <c r="D49" s="90">
        <f>SUM(D50:D55)</f>
        <v>816.62999999999988</v>
      </c>
      <c r="E49" s="82">
        <f>SUM('[1]Произв. прогр. Стоки (СВОД)'!F50)</f>
        <v>1245.2921557650441</v>
      </c>
      <c r="F49" s="82">
        <f>SUM('[1]ПОЛНАЯ СЕБЕСТОИМОСТЬ СТОКИ 2018'!D164)</f>
        <v>780.13000000000011</v>
      </c>
      <c r="G49" s="90">
        <f>SUM(G50:G55)</f>
        <v>784.6400000000001</v>
      </c>
      <c r="H49" s="82">
        <f>SUM('[1]Произв. прогр. Стоки (СВОД)'!G50)</f>
        <v>1245.2921557650441</v>
      </c>
      <c r="I49" s="82">
        <f>SUM('[1]ПОЛНАЯ СЕБЕСТОИМОСТЬ СТОКИ 2018'!E164)</f>
        <v>1129.47</v>
      </c>
      <c r="J49" s="90">
        <f>SUM(J50:J55)</f>
        <v>816.0200000000001</v>
      </c>
      <c r="K49" s="155">
        <f t="shared" si="122"/>
        <v>3735.876467295132</v>
      </c>
      <c r="L49" s="155">
        <f t="shared" si="122"/>
        <v>2703.67</v>
      </c>
      <c r="M49" s="155">
        <f t="shared" si="122"/>
        <v>2417.29</v>
      </c>
      <c r="N49" s="89">
        <f t="shared" si="96"/>
        <v>-1032.2064672951319</v>
      </c>
      <c r="O49" s="89">
        <f t="shared" si="97"/>
        <v>-27.629566350261985</v>
      </c>
      <c r="P49" s="82">
        <f>SUM('[1]Произв. прогр. Стоки (СВОД)'!I50)</f>
        <v>1245.2921557650441</v>
      </c>
      <c r="Q49" s="82">
        <f>SUM('[1]ПОЛНАЯ СЕБЕСТОИМОСТЬ СТОКИ 2018'!H164)</f>
        <v>833.22</v>
      </c>
      <c r="R49" s="90">
        <f>SUM(R50:R55)</f>
        <v>750.71</v>
      </c>
      <c r="S49" s="82">
        <f>SUM('[1]Произв. прогр. Стоки (СВОД)'!J50)</f>
        <v>1245.2921557650441</v>
      </c>
      <c r="T49" s="82">
        <f>SUM('[1]ПОЛНАЯ СЕБЕСТОИМОСТЬ СТОКИ 2018'!I164)</f>
        <v>734.42000000000007</v>
      </c>
      <c r="U49" s="90">
        <f>SUM(U50:U55)</f>
        <v>762.30000000000007</v>
      </c>
      <c r="V49" s="82">
        <f>SUM('[1]Произв. прогр. Стоки (СВОД)'!K50)</f>
        <v>1245.2921557650441</v>
      </c>
      <c r="W49" s="82">
        <f>SUM('[1]ПОЛНАЯ СЕБЕСТОИМОСТЬ СТОКИ 2018'!J164)</f>
        <v>880.43000000000006</v>
      </c>
      <c r="X49" s="90">
        <f>SUM(X50:X55)</f>
        <v>888.58</v>
      </c>
      <c r="Y49" s="155">
        <f t="shared" si="123"/>
        <v>3735.876467295132</v>
      </c>
      <c r="Z49" s="155">
        <f t="shared" si="123"/>
        <v>2448.0700000000002</v>
      </c>
      <c r="AA49" s="155">
        <f t="shared" si="123"/>
        <v>2401.59</v>
      </c>
      <c r="AB49" s="89">
        <f t="shared" si="99"/>
        <v>-1287.8064672951318</v>
      </c>
      <c r="AC49" s="89">
        <f t="shared" si="100"/>
        <v>-34.471334332624117</v>
      </c>
      <c r="AD49" s="155">
        <f t="shared" si="124"/>
        <v>7471.752934590264</v>
      </c>
      <c r="AE49" s="155">
        <f t="shared" si="124"/>
        <v>5151.74</v>
      </c>
      <c r="AF49" s="173">
        <f t="shared" si="124"/>
        <v>4818.88</v>
      </c>
      <c r="AG49" s="89">
        <f t="shared" si="103"/>
        <v>-2320.0129345902642</v>
      </c>
      <c r="AH49" s="89">
        <f t="shared" si="104"/>
        <v>-31.05045034144306</v>
      </c>
      <c r="AI49" s="82">
        <f>SUM('[1]Произв. прогр. Стоки (СВОД)'!N50)</f>
        <v>1290.4038965712111</v>
      </c>
      <c r="AJ49" s="82">
        <f>SUM('[1]ПОЛНАЯ СЕБЕСТОИМОСТЬ СТОКИ 2018'!P164)</f>
        <v>791.89</v>
      </c>
      <c r="AK49" s="90">
        <f>SUM(AK50:AK55)</f>
        <v>784.13</v>
      </c>
      <c r="AL49" s="82">
        <f>SUM('[1]Произв. прогр. Стоки (СВОД)'!O50)</f>
        <v>1290.4038965712111</v>
      </c>
      <c r="AM49" s="82">
        <f>SUM('[1]ПОЛНАЯ СЕБЕСТОИМОСТЬ СТОКИ 2018'!Q164)</f>
        <v>898.47</v>
      </c>
      <c r="AN49" s="90">
        <f>SUM(AN50:AN55)</f>
        <v>937.63</v>
      </c>
      <c r="AO49" s="82">
        <f>SUM('[1]Произв. прогр. Стоки (СВОД)'!P50)</f>
        <v>1290.4038965712111</v>
      </c>
      <c r="AP49" s="82">
        <f>SUM('[1]ПОЛНАЯ СЕБЕСТОИМОСТЬ СТОКИ 2018'!R164)</f>
        <v>880.03000000000009</v>
      </c>
      <c r="AQ49" s="90">
        <f>SUM(AQ50:AQ55)</f>
        <v>842.19</v>
      </c>
      <c r="AR49" s="155">
        <f t="shared" si="125"/>
        <v>3871.2116897136334</v>
      </c>
      <c r="AS49" s="155">
        <f t="shared" si="125"/>
        <v>2570.3900000000003</v>
      </c>
      <c r="AT49" s="155">
        <f t="shared" si="125"/>
        <v>2563.9499999999998</v>
      </c>
      <c r="AU49" s="89">
        <f t="shared" si="106"/>
        <v>-1300.8216897136331</v>
      </c>
      <c r="AV49" s="89">
        <f t="shared" si="107"/>
        <v>-33.602442696949474</v>
      </c>
      <c r="AW49" s="155">
        <f t="shared" si="126"/>
        <v>11342.964624303897</v>
      </c>
      <c r="AX49" s="155">
        <f t="shared" si="126"/>
        <v>7722.13</v>
      </c>
      <c r="AY49" s="155">
        <f t="shared" si="126"/>
        <v>7382.83</v>
      </c>
      <c r="AZ49" s="89">
        <f t="shared" si="110"/>
        <v>-3620.8346243038968</v>
      </c>
      <c r="BA49" s="89">
        <f t="shared" si="111"/>
        <v>-31.921413353840052</v>
      </c>
      <c r="BB49" s="82">
        <f>SUM('[1]Произв. прогр. Стоки (СВОД)'!S50)</f>
        <v>1290.4038965712111</v>
      </c>
      <c r="BC49" s="82">
        <f>SUM('[1]ПОЛНАЯ СЕБЕСТОИМОСТЬ СТОКИ 2018'!X164)</f>
        <v>813.49000000000012</v>
      </c>
      <c r="BD49" s="82">
        <f>SUM('[1]ПОЛНАЯ СЕБЕСТОИМОСТЬ СТОКИ 2018'!Y164)</f>
        <v>813.49000000000012</v>
      </c>
      <c r="BE49" s="82">
        <f>SUM('[1]ПОЛНАЯ СЕБЕСТОИМОСТЬ СТОКИ 2018'!Z164)</f>
        <v>0</v>
      </c>
      <c r="BF49" s="90">
        <f>SUM(BF50:BF55)</f>
        <v>758.18</v>
      </c>
      <c r="BG49" s="82">
        <f>SUM('[1]Произв. прогр. Стоки (СВОД)'!T50)</f>
        <v>1290.4038965712111</v>
      </c>
      <c r="BH49" s="82">
        <f>SUM('[1]ПОЛНАЯ СЕБЕСТОИМОСТЬ СТОКИ 2018'!AA164)</f>
        <v>766.14</v>
      </c>
      <c r="BI49" s="82">
        <f>SUM('[1]ПОЛНАЯ СЕБЕСТОИМОСТЬ СТОКИ 2018'!AB164)</f>
        <v>766.14</v>
      </c>
      <c r="BJ49" s="82">
        <f>SUM('[1]ПОЛНАЯ СЕБЕСТОИМОСТЬ СТОКИ 2018'!AC164)</f>
        <v>2.1849999999999996</v>
      </c>
      <c r="BK49" s="90">
        <f>SUM(BK50:BK55)</f>
        <v>855.33999999999992</v>
      </c>
      <c r="BL49" s="82">
        <f>SUM('[1]Произв. прогр. Стоки (СВОД)'!U50)</f>
        <v>1290.4038965712111</v>
      </c>
      <c r="BM49" s="82">
        <f>SUM('[1]ПОЛНАЯ СЕБЕСТОИМОСТЬ СТОКИ 2018'!AD164)</f>
        <v>1034.67</v>
      </c>
      <c r="BN49" s="82">
        <f>SUM('[1]ПОЛНАЯ СЕБЕСТОИМОСТЬ СТОКИ 2018'!AE164)</f>
        <v>1031.74</v>
      </c>
      <c r="BO49" s="82">
        <f>SUM('[1]ПОЛНАЯ СЕБЕСТОИМОСТЬ СТОКИ 2018'!AF164)</f>
        <v>2.93</v>
      </c>
      <c r="BP49" s="90">
        <f>SUM(BP50:BP55)</f>
        <v>774.04</v>
      </c>
      <c r="BQ49" s="155">
        <f t="shared" si="127"/>
        <v>3871.2116897136334</v>
      </c>
      <c r="BR49" s="155">
        <f t="shared" si="127"/>
        <v>2614.3000000000002</v>
      </c>
      <c r="BS49" s="155">
        <f t="shared" si="128"/>
        <v>2387.56</v>
      </c>
      <c r="BT49" s="89">
        <f t="shared" si="114"/>
        <v>-1256.9116897136332</v>
      </c>
      <c r="BU49" s="89">
        <f t="shared" si="115"/>
        <v>-32.468172511811446</v>
      </c>
      <c r="BV49" s="155">
        <f t="shared" si="129"/>
        <v>15214.17631401753</v>
      </c>
      <c r="BW49" s="155">
        <f t="shared" si="129"/>
        <v>10336.43</v>
      </c>
      <c r="BX49" s="155">
        <f>SUM('[1]ПОЛНАЯ СЕБЕСТОИМОСТЬ СТОКИ 2018'!AJ164)</f>
        <v>10276.557891522512</v>
      </c>
      <c r="BY49" s="155">
        <f>SUM('[1]ПОЛНАЯ СЕБЕСТОИМОСТЬ СТОКИ 2018'!AK164)</f>
        <v>59.872108477485803</v>
      </c>
      <c r="BZ49" s="155">
        <f t="shared" si="130"/>
        <v>9770.39</v>
      </c>
      <c r="CA49" s="89">
        <f t="shared" si="118"/>
        <v>-4877.7463140175296</v>
      </c>
      <c r="CB49" s="89">
        <f t="shared" si="119"/>
        <v>-32.060534946761685</v>
      </c>
    </row>
    <row r="50" spans="1:80" ht="18.75" customHeight="1" x14ac:dyDescent="0.3">
      <c r="A50" s="96" t="s">
        <v>82</v>
      </c>
      <c r="B50" s="91">
        <f>SUM('[1]Произв. прогр. Стоки (СВОД)'!E51)</f>
        <v>881.20637777472723</v>
      </c>
      <c r="C50" s="91">
        <f>SUM('[1]ПОЛНАЯ СЕБЕСТОИМОСТЬ СТОКИ 2018'!C165)</f>
        <v>474.39</v>
      </c>
      <c r="D50" s="95">
        <v>549.51</v>
      </c>
      <c r="E50" s="91">
        <f>SUM('[1]Произв. прогр. Стоки (СВОД)'!F51)</f>
        <v>881.20637777472723</v>
      </c>
      <c r="F50" s="91">
        <f>SUM('[1]ПОЛНАЯ СЕБЕСТОИМОСТЬ СТОКИ 2018'!D165)</f>
        <v>523</v>
      </c>
      <c r="G50" s="95">
        <v>528.70000000000005</v>
      </c>
      <c r="H50" s="91">
        <f>SUM('[1]Произв. прогр. Стоки (СВОД)'!G51)</f>
        <v>881.20637777472723</v>
      </c>
      <c r="I50" s="91">
        <f>SUM('[1]ПОЛНАЯ СЕБЕСТОИМОСТЬ СТОКИ 2018'!E165)</f>
        <v>574.05999999999995</v>
      </c>
      <c r="J50" s="95">
        <v>542.70000000000005</v>
      </c>
      <c r="K50" s="166">
        <f t="shared" si="122"/>
        <v>2643.6191333241818</v>
      </c>
      <c r="L50" s="166">
        <f t="shared" si="122"/>
        <v>1571.4499999999998</v>
      </c>
      <c r="M50" s="166">
        <f t="shared" si="122"/>
        <v>1620.91</v>
      </c>
      <c r="N50" s="94">
        <f t="shared" si="96"/>
        <v>-1072.169133324182</v>
      </c>
      <c r="O50" s="94">
        <f t="shared" si="97"/>
        <v>-40.556868416064077</v>
      </c>
      <c r="P50" s="91">
        <f>SUM('[1]Произв. прогр. Стоки (СВОД)'!I51)</f>
        <v>881.20637777472723</v>
      </c>
      <c r="Q50" s="91">
        <f>SUM('[1]ПОЛНАЯ СЕБЕСТОИМОСТЬ СТОКИ 2018'!H165)</f>
        <v>517.36</v>
      </c>
      <c r="R50" s="95">
        <v>487.54</v>
      </c>
      <c r="S50" s="91">
        <f>SUM('[1]Произв. прогр. Стоки (СВОД)'!J51)</f>
        <v>881.20637777472723</v>
      </c>
      <c r="T50" s="91">
        <f>SUM('[1]ПОЛНАЯ СЕБЕСТОИМОСТЬ СТОКИ 2018'!I165)</f>
        <v>500.85</v>
      </c>
      <c r="U50" s="95">
        <v>528.74</v>
      </c>
      <c r="V50" s="91">
        <f>SUM('[1]Произв. прогр. Стоки (СВОД)'!K51)</f>
        <v>881.20637777472723</v>
      </c>
      <c r="W50" s="91">
        <f>SUM('[1]ПОЛНАЯ СЕБЕСТОИМОСТЬ СТОКИ 2018'!J165)</f>
        <v>605.72</v>
      </c>
      <c r="X50" s="95">
        <v>605.82000000000005</v>
      </c>
      <c r="Y50" s="166">
        <f t="shared" si="123"/>
        <v>2643.6191333241818</v>
      </c>
      <c r="Z50" s="166">
        <f t="shared" si="123"/>
        <v>1623.93</v>
      </c>
      <c r="AA50" s="166">
        <f t="shared" si="123"/>
        <v>1622.1</v>
      </c>
      <c r="AB50" s="94">
        <f t="shared" si="99"/>
        <v>-1019.6891333241817</v>
      </c>
      <c r="AC50" s="94">
        <f t="shared" si="100"/>
        <v>-38.571711048330478</v>
      </c>
      <c r="AD50" s="166">
        <f t="shared" si="124"/>
        <v>5287.2382666483636</v>
      </c>
      <c r="AE50" s="166">
        <f t="shared" si="124"/>
        <v>3195.38</v>
      </c>
      <c r="AF50" s="177">
        <f t="shared" si="124"/>
        <v>3243.01</v>
      </c>
      <c r="AG50" s="94">
        <f t="shared" si="103"/>
        <v>-2091.8582666483635</v>
      </c>
      <c r="AH50" s="94">
        <f t="shared" si="104"/>
        <v>-39.564289732197274</v>
      </c>
      <c r="AI50" s="91">
        <f>SUM('[1]Произв. прогр. Стоки (СВОД)'!N51)</f>
        <v>916.45463288571636</v>
      </c>
      <c r="AJ50" s="91">
        <f>SUM('[1]ПОЛНАЯ СЕБЕСТОИМОСТЬ СТОКИ 2018'!P165)</f>
        <v>505.5</v>
      </c>
      <c r="AK50" s="95">
        <v>507.46</v>
      </c>
      <c r="AL50" s="91">
        <f>SUM('[1]Произв. прогр. Стоки (СВОД)'!O51)</f>
        <v>916.45463288571636</v>
      </c>
      <c r="AM50" s="91">
        <f>SUM('[1]ПОЛНАЯ СЕБЕСТОИМОСТЬ СТОКИ 2018'!Q165)</f>
        <v>573.13</v>
      </c>
      <c r="AN50" s="95">
        <v>607.24</v>
      </c>
      <c r="AO50" s="91">
        <f>SUM('[1]Произв. прогр. Стоки (СВОД)'!P51)</f>
        <v>916.45463288571636</v>
      </c>
      <c r="AP50" s="91">
        <f>SUM('[1]ПОЛНАЯ СЕБЕСТОИМОСТЬ СТОКИ 2018'!R165)</f>
        <v>553.25</v>
      </c>
      <c r="AQ50" s="95">
        <v>500.91</v>
      </c>
      <c r="AR50" s="166">
        <f t="shared" si="125"/>
        <v>2749.3638986571491</v>
      </c>
      <c r="AS50" s="166">
        <f t="shared" si="125"/>
        <v>1631.88</v>
      </c>
      <c r="AT50" s="166">
        <f t="shared" si="125"/>
        <v>1615.6100000000001</v>
      </c>
      <c r="AU50" s="94">
        <f t="shared" si="106"/>
        <v>-1117.483898657149</v>
      </c>
      <c r="AV50" s="94">
        <f t="shared" si="107"/>
        <v>-40.645179752413028</v>
      </c>
      <c r="AW50" s="166">
        <f t="shared" si="126"/>
        <v>8036.6021653055122</v>
      </c>
      <c r="AX50" s="166">
        <f t="shared" si="126"/>
        <v>4827.26</v>
      </c>
      <c r="AY50" s="166">
        <f t="shared" si="126"/>
        <v>4858.6200000000008</v>
      </c>
      <c r="AZ50" s="94">
        <f t="shared" si="110"/>
        <v>-3209.342165305512</v>
      </c>
      <c r="BA50" s="94">
        <f t="shared" si="111"/>
        <v>-39.934067897007921</v>
      </c>
      <c r="BB50" s="91">
        <f>SUM('[1]Произв. прогр. Стоки (СВОД)'!S51)</f>
        <v>916.45463288571636</v>
      </c>
      <c r="BC50" s="91">
        <f>SUM('[1]ПОЛНАЯ СЕБЕСТОИМОСТЬ СТОКИ 2018'!X165)</f>
        <v>471.86</v>
      </c>
      <c r="BD50" s="91">
        <f>SUM('[1]ПОЛНАЯ СЕБЕСТОИМОСТЬ СТОКИ 2018'!Y165)</f>
        <v>471.86</v>
      </c>
      <c r="BE50" s="91">
        <f>SUM('[1]ПОЛНАЯ СЕБЕСТОИМОСТЬ СТОКИ 2018'!Z165)</f>
        <v>0</v>
      </c>
      <c r="BF50" s="95">
        <v>501.01</v>
      </c>
      <c r="BG50" s="91">
        <f>SUM('[1]Произв. прогр. Стоки (СВОД)'!T51)</f>
        <v>916.45463288571636</v>
      </c>
      <c r="BH50" s="91">
        <f>SUM('[1]ПОЛНАЯ СЕБЕСТОИМОСТЬ СТОКИ 2018'!AA165)</f>
        <v>508.31</v>
      </c>
      <c r="BI50" s="91">
        <f>SUM('[1]ПОЛНАЯ СЕБЕСТОИМОСТЬ СТОКИ 2018'!AB165)</f>
        <v>508.31</v>
      </c>
      <c r="BJ50" s="91">
        <f>SUM('[1]ПОЛНАЯ СЕБЕСТОИМОСТЬ СТОКИ 2018'!AC165)</f>
        <v>1.45</v>
      </c>
      <c r="BK50" s="95">
        <v>571.77</v>
      </c>
      <c r="BL50" s="91">
        <f>SUM('[1]Произв. прогр. Стоки (СВОД)'!U51)</f>
        <v>916.45463288571636</v>
      </c>
      <c r="BM50" s="91">
        <f>SUM('[1]ПОЛНАЯ СЕБЕСТОИМОСТЬ СТОКИ 2018'!AD165)</f>
        <v>554.72000000000014</v>
      </c>
      <c r="BN50" s="91">
        <f>SUM('[1]ПОЛНАЯ СЕБЕСТОИМОСТЬ СТОКИ 2018'!AE165)</f>
        <v>553.15000000000009</v>
      </c>
      <c r="BO50" s="91">
        <f>SUM('[1]ПОЛНАЯ СЕБЕСТОИМОСТЬ СТОКИ 2018'!AF165)</f>
        <v>1.57</v>
      </c>
      <c r="BP50" s="95">
        <v>527.78</v>
      </c>
      <c r="BQ50" s="166">
        <f t="shared" si="127"/>
        <v>2749.3638986571491</v>
      </c>
      <c r="BR50" s="166">
        <f t="shared" si="127"/>
        <v>1534.8900000000003</v>
      </c>
      <c r="BS50" s="166">
        <f t="shared" si="128"/>
        <v>1600.56</v>
      </c>
      <c r="BT50" s="94">
        <f t="shared" si="114"/>
        <v>-1214.4738986571488</v>
      </c>
      <c r="BU50" s="94">
        <f t="shared" si="115"/>
        <v>-44.172904839927703</v>
      </c>
      <c r="BV50" s="166">
        <f t="shared" si="129"/>
        <v>10785.966063962662</v>
      </c>
      <c r="BW50" s="166">
        <f t="shared" si="129"/>
        <v>6362.1500000000005</v>
      </c>
      <c r="BX50" s="166">
        <f>SUM('[1]ПОЛНАЯ СЕБЕСТОИМОСТЬ СТОКИ 2018'!AJ165)</f>
        <v>6325.2982692815567</v>
      </c>
      <c r="BY50" s="166">
        <f>SUM('[1]ПОЛНАЯ СЕБЕСТОИМОСТЬ СТОКИ 2018'!AK165)</f>
        <v>36.851730718443051</v>
      </c>
      <c r="BZ50" s="166">
        <f t="shared" si="130"/>
        <v>6459.18</v>
      </c>
      <c r="CA50" s="94">
        <f t="shared" si="118"/>
        <v>-4423.8160639626612</v>
      </c>
      <c r="CB50" s="94">
        <f t="shared" si="119"/>
        <v>-41.014555745203161</v>
      </c>
    </row>
    <row r="51" spans="1:80" ht="18.75" customHeight="1" x14ac:dyDescent="0.3">
      <c r="A51" s="96" t="s">
        <v>83</v>
      </c>
      <c r="B51" s="91">
        <f>SUM('[1]Произв. прогр. Стоки (СВОД)'!E52)</f>
        <v>246.5871423794442</v>
      </c>
      <c r="C51" s="91">
        <f>SUM('[1]ПОЛНАЯ СЕБЕСТОИМОСТЬ СТОКИ 2018'!C166)</f>
        <v>170.32</v>
      </c>
      <c r="D51" s="95">
        <v>165.46</v>
      </c>
      <c r="E51" s="91">
        <f>SUM('[1]Произв. прогр. Стоки (СВОД)'!F52)</f>
        <v>246.5871423794442</v>
      </c>
      <c r="F51" s="91">
        <f>SUM('[1]ПОЛНАЯ СЕБЕСТОИМОСТЬ СТОКИ 2018'!D166)</f>
        <v>157.49</v>
      </c>
      <c r="G51" s="95">
        <v>158.62</v>
      </c>
      <c r="H51" s="91">
        <f>SUM('[1]Произв. прогр. Стоки (СВОД)'!G52)</f>
        <v>246.5871423794442</v>
      </c>
      <c r="I51" s="91">
        <f>SUM('[1]ПОЛНАЯ СЕБЕСТОИМОСТЬ СТОКИ 2018'!E166)</f>
        <v>172.63</v>
      </c>
      <c r="J51" s="95">
        <v>163.37</v>
      </c>
      <c r="K51" s="166">
        <f t="shared" si="122"/>
        <v>739.76142713833258</v>
      </c>
      <c r="L51" s="166">
        <f t="shared" si="122"/>
        <v>500.44</v>
      </c>
      <c r="M51" s="166">
        <f t="shared" si="122"/>
        <v>487.45000000000005</v>
      </c>
      <c r="N51" s="94">
        <f t="shared" si="96"/>
        <v>-239.32142713833258</v>
      </c>
      <c r="O51" s="94">
        <f t="shared" si="97"/>
        <v>-32.351163274910846</v>
      </c>
      <c r="P51" s="91">
        <f>SUM('[1]Произв. прогр. Стоки (СВОД)'!I52)</f>
        <v>246.5871423794442</v>
      </c>
      <c r="Q51" s="91">
        <f>SUM('[1]ПОЛНАЯ СЕБЕСТОИМОСТЬ СТОКИ 2018'!H166)</f>
        <v>154.93</v>
      </c>
      <c r="R51" s="95">
        <v>147.22999999999999</v>
      </c>
      <c r="S51" s="91">
        <f>SUM('[1]Произв. прогр. Стоки (СВОД)'!J52)</f>
        <v>246.5871423794442</v>
      </c>
      <c r="T51" s="91">
        <f>SUM('[1]ПОЛНАЯ СЕБЕСТОИМОСТЬ СТОКИ 2018'!I166)</f>
        <v>151.24</v>
      </c>
      <c r="U51" s="95">
        <v>159.63</v>
      </c>
      <c r="V51" s="91">
        <f>SUM('[1]Произв. прогр. Стоки (СВОД)'!K52)</f>
        <v>246.5871423794442</v>
      </c>
      <c r="W51" s="91">
        <f>SUM('[1]ПОЛНАЯ СЕБЕСТОИМОСТЬ СТОКИ 2018'!J166)</f>
        <v>183.1</v>
      </c>
      <c r="X51" s="95">
        <v>180.73</v>
      </c>
      <c r="Y51" s="166">
        <f t="shared" si="123"/>
        <v>739.76142713833258</v>
      </c>
      <c r="Z51" s="166">
        <f t="shared" si="123"/>
        <v>489.27</v>
      </c>
      <c r="AA51" s="166">
        <f t="shared" si="123"/>
        <v>487.59000000000003</v>
      </c>
      <c r="AB51" s="94">
        <f t="shared" si="99"/>
        <v>-250.4914271383326</v>
      </c>
      <c r="AC51" s="94">
        <f t="shared" si="100"/>
        <v>-33.861109534640775</v>
      </c>
      <c r="AD51" s="166">
        <f t="shared" si="124"/>
        <v>1479.5228542766652</v>
      </c>
      <c r="AE51" s="166">
        <f t="shared" si="124"/>
        <v>989.71</v>
      </c>
      <c r="AF51" s="177">
        <f t="shared" si="124"/>
        <v>975.04000000000008</v>
      </c>
      <c r="AG51" s="94">
        <f t="shared" si="103"/>
        <v>-489.81285427666512</v>
      </c>
      <c r="AH51" s="94">
        <f t="shared" si="104"/>
        <v>-33.106136404775803</v>
      </c>
      <c r="AI51" s="91">
        <f>SUM('[1]Произв. прогр. Стоки (СВОД)'!N52)</f>
        <v>256.45062807462199</v>
      </c>
      <c r="AJ51" s="91">
        <f>SUM('[1]ПОЛНАЯ СЕБЕСТОИМОСТЬ СТОКИ 2018'!P166)</f>
        <v>151.66</v>
      </c>
      <c r="AK51" s="95">
        <v>151.19999999999999</v>
      </c>
      <c r="AL51" s="91">
        <f>SUM('[1]Произв. прогр. Стоки (СВОД)'!O52)</f>
        <v>256.45062807462199</v>
      </c>
      <c r="AM51" s="91">
        <f>SUM('[1]ПОЛНАЯ СЕБЕСТОИМОСТЬ СТОКИ 2018'!Q166)</f>
        <v>171.61</v>
      </c>
      <c r="AN51" s="95">
        <v>177.68</v>
      </c>
      <c r="AO51" s="91">
        <f>SUM('[1]Произв. прогр. Стоки (СВОД)'!P52)</f>
        <v>256.45062807462199</v>
      </c>
      <c r="AP51" s="91">
        <f>SUM('[1]ПОЛНАЯ СЕБЕСТОИМОСТЬ СТОКИ 2018'!R166)</f>
        <v>157.89000000000001</v>
      </c>
      <c r="AQ51" s="95">
        <v>161.21</v>
      </c>
      <c r="AR51" s="166">
        <f t="shared" si="125"/>
        <v>769.35188422386591</v>
      </c>
      <c r="AS51" s="166">
        <f t="shared" si="125"/>
        <v>481.15999999999997</v>
      </c>
      <c r="AT51" s="166">
        <f t="shared" si="125"/>
        <v>490.09000000000003</v>
      </c>
      <c r="AU51" s="94">
        <f t="shared" si="106"/>
        <v>-288.19188422386594</v>
      </c>
      <c r="AV51" s="94">
        <f t="shared" si="107"/>
        <v>-37.459047041211626</v>
      </c>
      <c r="AW51" s="166">
        <f t="shared" si="126"/>
        <v>2248.8747385005308</v>
      </c>
      <c r="AX51" s="166">
        <f t="shared" si="126"/>
        <v>1470.87</v>
      </c>
      <c r="AY51" s="166">
        <f t="shared" si="126"/>
        <v>1465.13</v>
      </c>
      <c r="AZ51" s="94">
        <f t="shared" si="110"/>
        <v>-778.00473850053095</v>
      </c>
      <c r="BA51" s="94">
        <f t="shared" si="111"/>
        <v>-34.595290043556481</v>
      </c>
      <c r="BB51" s="91">
        <f>SUM('[1]Произв. прогр. Стоки (СВОД)'!S52)</f>
        <v>256.45062807462199</v>
      </c>
      <c r="BC51" s="91">
        <f>SUM('[1]ПОЛНАЯ СЕБЕСТОИМОСТЬ СТОКИ 2018'!X166)</f>
        <v>133.30000000000001</v>
      </c>
      <c r="BD51" s="91">
        <f>SUM('[1]ПОЛНАЯ СЕБЕСТОИМОСТЬ СТОКИ 2018'!Y166)</f>
        <v>133.30000000000001</v>
      </c>
      <c r="BE51" s="91">
        <f>SUM('[1]ПОЛНАЯ СЕБЕСТОИМОСТЬ СТОКИ 2018'!Z166)</f>
        <v>0</v>
      </c>
      <c r="BF51" s="95">
        <v>139.56</v>
      </c>
      <c r="BG51" s="91">
        <f>SUM('[1]Произв. прогр. Стоки (СВОД)'!T52)</f>
        <v>256.45062807462199</v>
      </c>
      <c r="BH51" s="91">
        <f>SUM('[1]ПОЛНАЯ СЕБЕСТОИМОСТЬ СТОКИ 2018'!AA166)</f>
        <v>143.94999999999999</v>
      </c>
      <c r="BI51" s="91">
        <f>SUM('[1]ПОЛНАЯ СЕБЕСТОИМОСТЬ СТОКИ 2018'!AB166)</f>
        <v>143.94999999999999</v>
      </c>
      <c r="BJ51" s="91">
        <f>SUM('[1]ПОЛНАЯ СЕБЕСТОИМОСТЬ СТОКИ 2018'!AC166)</f>
        <v>0.41</v>
      </c>
      <c r="BK51" s="95">
        <v>156.18</v>
      </c>
      <c r="BL51" s="91">
        <f>SUM('[1]Произв. прогр. Стоки (СВОД)'!U52)</f>
        <v>256.45062807462199</v>
      </c>
      <c r="BM51" s="91">
        <f>SUM('[1]ПОЛНАЯ СЕБЕСТОИМОСТЬ СТОКИ 2018'!AD166)</f>
        <v>155.6</v>
      </c>
      <c r="BN51" s="91">
        <f>SUM('[1]ПОЛНАЯ СЕБЕСТОИМОСТЬ СТОКИ 2018'!AE166)</f>
        <v>155.16</v>
      </c>
      <c r="BO51" s="91">
        <f>SUM('[1]ПОЛНАЯ СЕБЕСТОИМОСТЬ СТОКИ 2018'!AF166)</f>
        <v>0.44</v>
      </c>
      <c r="BP51" s="95">
        <v>143.52000000000001</v>
      </c>
      <c r="BQ51" s="166">
        <f t="shared" si="127"/>
        <v>769.35188422386591</v>
      </c>
      <c r="BR51" s="166">
        <f t="shared" si="127"/>
        <v>432.85</v>
      </c>
      <c r="BS51" s="166">
        <f t="shared" si="128"/>
        <v>439.26</v>
      </c>
      <c r="BT51" s="94">
        <f t="shared" si="114"/>
        <v>-336.50188422386589</v>
      </c>
      <c r="BU51" s="94">
        <f t="shared" si="115"/>
        <v>-43.738358366839407</v>
      </c>
      <c r="BV51" s="166">
        <f t="shared" si="129"/>
        <v>3018.2266227243967</v>
      </c>
      <c r="BW51" s="166">
        <f t="shared" si="129"/>
        <v>1903.7199999999998</v>
      </c>
      <c r="BX51" s="166">
        <f>SUM('[1]ПОЛНАЯ СЕБЕСТОИМОСТЬ СТОКИ 2018'!AJ166)</f>
        <v>1892.6930080549316</v>
      </c>
      <c r="BY51" s="166">
        <f>SUM('[1]ПОЛНАЯ СЕБЕСТОИМОСТЬ СТОКИ 2018'!AK166)</f>
        <v>11.026991945068003</v>
      </c>
      <c r="BZ51" s="166">
        <f t="shared" si="130"/>
        <v>1904.39</v>
      </c>
      <c r="CA51" s="94">
        <f t="shared" si="118"/>
        <v>-1114.5066227243969</v>
      </c>
      <c r="CB51" s="94">
        <f t="shared" si="119"/>
        <v>-36.92587608674625</v>
      </c>
    </row>
    <row r="52" spans="1:80" ht="18.75" customHeight="1" x14ac:dyDescent="0.3">
      <c r="A52" s="96" t="s">
        <v>84</v>
      </c>
      <c r="B52" s="91"/>
      <c r="C52" s="91">
        <f>SUM('[1]ПОЛНАЯ СЕБЕСТОИМОСТЬ СТОКИ 2018'!C167)</f>
        <v>0.09</v>
      </c>
      <c r="D52" s="95">
        <v>0.01</v>
      </c>
      <c r="E52" s="91"/>
      <c r="F52" s="91">
        <f>SUM('[1]ПОЛНАЯ СЕБЕСТОИМОСТЬ СТОКИ 2018'!D167)</f>
        <v>0.08</v>
      </c>
      <c r="G52" s="95">
        <v>0.01</v>
      </c>
      <c r="H52" s="91"/>
      <c r="I52" s="91">
        <f>SUM('[1]ПОЛНАЯ СЕБЕСТОИМОСТЬ СТОКИ 2018'!E167)</f>
        <v>1.84</v>
      </c>
      <c r="J52" s="95">
        <v>0.02</v>
      </c>
      <c r="K52" s="166"/>
      <c r="L52" s="166">
        <f t="shared" si="122"/>
        <v>2.0100000000000002</v>
      </c>
      <c r="M52" s="166">
        <f t="shared" si="122"/>
        <v>0.04</v>
      </c>
      <c r="N52" s="94"/>
      <c r="O52" s="94"/>
      <c r="P52" s="91"/>
      <c r="Q52" s="91">
        <f>SUM('[1]ПОЛНАЯ СЕБЕСТОИМОСТЬ СТОКИ 2018'!H167)</f>
        <v>1.82</v>
      </c>
      <c r="R52" s="95">
        <v>0.01</v>
      </c>
      <c r="S52" s="91"/>
      <c r="T52" s="91">
        <f>SUM('[1]ПОЛНАЯ СЕБЕСТОИМОСТЬ СТОКИ 2018'!I167)</f>
        <v>1.85</v>
      </c>
      <c r="U52" s="95">
        <v>0.01</v>
      </c>
      <c r="V52" s="91"/>
      <c r="W52" s="91">
        <f>SUM('[1]ПОЛНАЯ СЕБЕСТОИМОСТЬ СТОКИ 2018'!J167)</f>
        <v>2.1800000000000002</v>
      </c>
      <c r="X52" s="95">
        <v>0.01</v>
      </c>
      <c r="Y52" s="166"/>
      <c r="Z52" s="166">
        <f t="shared" si="123"/>
        <v>5.85</v>
      </c>
      <c r="AA52" s="166">
        <f t="shared" si="123"/>
        <v>0.03</v>
      </c>
      <c r="AB52" s="94"/>
      <c r="AC52" s="94"/>
      <c r="AD52" s="166"/>
      <c r="AE52" s="166">
        <f t="shared" si="124"/>
        <v>7.8599999999999994</v>
      </c>
      <c r="AF52" s="177">
        <f t="shared" si="124"/>
        <v>7.0000000000000007E-2</v>
      </c>
      <c r="AG52" s="94"/>
      <c r="AH52" s="94"/>
      <c r="AI52" s="91"/>
      <c r="AJ52" s="91">
        <f>SUM('[1]ПОЛНАЯ СЕБЕСТОИМОСТЬ СТОКИ 2018'!P167)</f>
        <v>1.33</v>
      </c>
      <c r="AK52" s="95">
        <v>0.4</v>
      </c>
      <c r="AL52" s="91"/>
      <c r="AM52" s="91">
        <f>SUM('[1]ПОЛНАЯ СЕБЕСТОИМОСТЬ СТОКИ 2018'!Q167)</f>
        <v>1.29</v>
      </c>
      <c r="AN52" s="95">
        <v>0.01</v>
      </c>
      <c r="AO52" s="91"/>
      <c r="AP52" s="91">
        <f>SUM('[1]ПОЛНАЯ СЕБЕСТОИМОСТЬ СТОКИ 2018'!R167)</f>
        <v>4.3499999999999996</v>
      </c>
      <c r="AQ52" s="95">
        <v>0.02</v>
      </c>
      <c r="AR52" s="166"/>
      <c r="AS52" s="166">
        <f t="shared" si="125"/>
        <v>6.97</v>
      </c>
      <c r="AT52" s="166">
        <f t="shared" si="125"/>
        <v>0.43000000000000005</v>
      </c>
      <c r="AU52" s="94"/>
      <c r="AV52" s="94"/>
      <c r="AW52" s="166"/>
      <c r="AX52" s="166">
        <f t="shared" si="126"/>
        <v>14.829999999999998</v>
      </c>
      <c r="AY52" s="166">
        <f>SUM(AF52+AT52)</f>
        <v>0.5</v>
      </c>
      <c r="AZ52" s="94"/>
      <c r="BA52" s="94"/>
      <c r="BB52" s="91"/>
      <c r="BC52" s="91">
        <f>SUM('[1]ПОЛНАЯ СЕБЕСТОИМОСТЬ СТОКИ 2018'!X167)</f>
        <v>5.36</v>
      </c>
      <c r="BD52" s="91">
        <f>SUM('[1]ПОЛНАЯ СЕБЕСТОИМОСТЬ СТОКИ 2018'!Y167)</f>
        <v>5.36</v>
      </c>
      <c r="BE52" s="91">
        <f>SUM('[1]ПОЛНАЯ СЕБЕСТОИМОСТЬ СТОКИ 2018'!Z167)</f>
        <v>0</v>
      </c>
      <c r="BF52" s="95">
        <v>0.1</v>
      </c>
      <c r="BG52" s="91"/>
      <c r="BH52" s="91">
        <f>SUM('[1]ПОЛНАЯ СЕБЕСТОИМОСТЬ СТОКИ 2018'!AA167)</f>
        <v>4.18</v>
      </c>
      <c r="BI52" s="91">
        <f>SUM('[1]ПОЛНАЯ СЕБЕСТОИМОСТЬ СТОКИ 2018'!AB167)</f>
        <v>4.18</v>
      </c>
      <c r="BJ52" s="91">
        <f>SUM('[1]ПОЛНАЯ СЕБЕСТОИМОСТЬ СТОКИ 2018'!AC167)</f>
        <v>1.0999999999999999E-2</v>
      </c>
      <c r="BK52" s="95">
        <v>0.05</v>
      </c>
      <c r="BL52" s="91"/>
      <c r="BM52" s="91">
        <f>SUM('[1]ПОЛНАЯ СЕБЕСТОИМОСТЬ СТОКИ 2018'!AD167)</f>
        <v>15.889999999999999</v>
      </c>
      <c r="BN52" s="91">
        <f>SUM('[1]ПОЛНАЯ СЕБЕСТОИМОСТЬ СТОКИ 2018'!AE167)</f>
        <v>15.85</v>
      </c>
      <c r="BO52" s="91">
        <f>SUM('[1]ПОЛНАЯ СЕБЕСТОИМОСТЬ СТОКИ 2018'!AF167)</f>
        <v>0.04</v>
      </c>
      <c r="BP52" s="95">
        <v>0.09</v>
      </c>
      <c r="BQ52" s="166"/>
      <c r="BR52" s="166">
        <f t="shared" si="127"/>
        <v>25.43</v>
      </c>
      <c r="BS52" s="166">
        <f t="shared" si="128"/>
        <v>0.24000000000000002</v>
      </c>
      <c r="BT52" s="94"/>
      <c r="BU52" s="94"/>
      <c r="BV52" s="166"/>
      <c r="BW52" s="166">
        <f t="shared" si="129"/>
        <v>40.26</v>
      </c>
      <c r="BX52" s="166">
        <f>SUM('[1]ПОЛНАЯ СЕБЕСТОИМОСТЬ СТОКИ 2018'!AJ167)</f>
        <v>40.026800424585311</v>
      </c>
      <c r="BY52" s="166">
        <f>SUM('[1]ПОЛНАЯ СЕБЕСТОИМОСТЬ СТОКИ 2018'!AK167)</f>
        <v>0.2331995754146817</v>
      </c>
      <c r="BZ52" s="166">
        <f t="shared" si="130"/>
        <v>0.74</v>
      </c>
      <c r="CA52" s="94"/>
      <c r="CB52" s="94"/>
    </row>
    <row r="53" spans="1:80" ht="18.75" customHeight="1" x14ac:dyDescent="0.3">
      <c r="A53" s="96" t="s">
        <v>85</v>
      </c>
      <c r="B53" s="91"/>
      <c r="C53" s="91">
        <f>SUM('[1]ПОЛНАЯ СЕБЕСТОИМОСТЬ СТОКИ 2018'!C168)</f>
        <v>7</v>
      </c>
      <c r="D53" s="95">
        <v>7.8</v>
      </c>
      <c r="E53" s="91"/>
      <c r="F53" s="91">
        <f>SUM('[1]ПОЛНАЯ СЕБЕСТОИМОСТЬ СТОКИ 2018'!D168)</f>
        <v>7.47</v>
      </c>
      <c r="G53" s="95">
        <v>6.35</v>
      </c>
      <c r="H53" s="91"/>
      <c r="I53" s="91">
        <f>SUM('[1]ПОЛНАЯ СЕБЕСТОИМОСТЬ СТОКИ 2018'!E168)</f>
        <v>8.08</v>
      </c>
      <c r="J53" s="95">
        <v>6.08</v>
      </c>
      <c r="K53" s="166"/>
      <c r="L53" s="166">
        <f t="shared" si="122"/>
        <v>22.549999999999997</v>
      </c>
      <c r="M53" s="166">
        <f t="shared" si="122"/>
        <v>20.229999999999997</v>
      </c>
      <c r="N53" s="94"/>
      <c r="O53" s="94"/>
      <c r="P53" s="91"/>
      <c r="Q53" s="91">
        <f>SUM('[1]ПОЛНАЯ СЕБЕСТОИМОСТЬ СТОКИ 2018'!H168)</f>
        <v>5.7</v>
      </c>
      <c r="R53" s="95">
        <v>4.45</v>
      </c>
      <c r="S53" s="91"/>
      <c r="T53" s="91">
        <f>SUM('[1]ПОЛНАЯ СЕБЕСТОИМОСТЬ СТОКИ 2018'!I168)</f>
        <v>1.7</v>
      </c>
      <c r="U53" s="95">
        <v>3.11</v>
      </c>
      <c r="V53" s="91"/>
      <c r="W53" s="91">
        <f>SUM('[1]ПОЛНАЯ СЕБЕСТОИМОСТЬ СТОКИ 2018'!J168)</f>
        <v>0</v>
      </c>
      <c r="X53" s="95"/>
      <c r="Y53" s="166"/>
      <c r="Z53" s="166">
        <f t="shared" si="123"/>
        <v>7.4</v>
      </c>
      <c r="AA53" s="166">
        <f>SUM(R53+U53+X53)</f>
        <v>7.5600000000000005</v>
      </c>
      <c r="AB53" s="94"/>
      <c r="AC53" s="94"/>
      <c r="AD53" s="166"/>
      <c r="AE53" s="166">
        <f t="shared" si="124"/>
        <v>29.949999999999996</v>
      </c>
      <c r="AF53" s="177">
        <f t="shared" si="124"/>
        <v>27.79</v>
      </c>
      <c r="AG53" s="94"/>
      <c r="AH53" s="94"/>
      <c r="AI53" s="91"/>
      <c r="AJ53" s="91">
        <f>SUM('[1]ПОЛНАЯ СЕБЕСТОИМОСТЬ СТОКИ 2018'!P168)</f>
        <v>0</v>
      </c>
      <c r="AK53" s="95">
        <v>0</v>
      </c>
      <c r="AL53" s="91"/>
      <c r="AM53" s="91">
        <f>SUM('[1]ПОЛНАЯ СЕБЕСТОИМОСТЬ СТОКИ 2018'!Q168)</f>
        <v>0</v>
      </c>
      <c r="AN53" s="95">
        <v>0</v>
      </c>
      <c r="AO53" s="91"/>
      <c r="AP53" s="91">
        <f>SUM('[1]ПОЛНАЯ СЕБЕСТОИМОСТЬ СТОКИ 2018'!R168)</f>
        <v>0.44</v>
      </c>
      <c r="AQ53" s="95">
        <v>1.47</v>
      </c>
      <c r="AR53" s="166"/>
      <c r="AS53" s="166">
        <f t="shared" si="125"/>
        <v>0.44</v>
      </c>
      <c r="AT53" s="166">
        <f t="shared" si="125"/>
        <v>1.47</v>
      </c>
      <c r="AU53" s="94"/>
      <c r="AV53" s="94"/>
      <c r="AW53" s="166"/>
      <c r="AX53" s="166">
        <f t="shared" si="126"/>
        <v>30.389999999999997</v>
      </c>
      <c r="AY53" s="166">
        <f t="shared" si="126"/>
        <v>29.259999999999998</v>
      </c>
      <c r="AZ53" s="94"/>
      <c r="BA53" s="94"/>
      <c r="BB53" s="91"/>
      <c r="BC53" s="91">
        <f>SUM('[1]ПОЛНАЯ СЕБЕСТОИМОСТЬ СТОКИ 2018'!X168)</f>
        <v>3.87</v>
      </c>
      <c r="BD53" s="91">
        <f>SUM('[1]ПОЛНАЯ СЕБЕСТОИМОСТЬ СТОКИ 2018'!Y168)</f>
        <v>3.87</v>
      </c>
      <c r="BE53" s="91">
        <f>SUM('[1]ПОЛНАЯ СЕБЕСТОИМОСТЬ СТОКИ 2018'!Z168)</f>
        <v>0</v>
      </c>
      <c r="BF53" s="95">
        <v>4.22</v>
      </c>
      <c r="BG53" s="91"/>
      <c r="BH53" s="91">
        <f>SUM('[1]ПОЛНАЯ СЕБЕСТОИМОСТЬ СТОКИ 2018'!AA168)</f>
        <v>5.5</v>
      </c>
      <c r="BI53" s="91">
        <f>SUM('[1]ПОЛНАЯ СЕБЕСТОИМОСТЬ СТОКИ 2018'!AB168)</f>
        <v>5.5</v>
      </c>
      <c r="BJ53" s="91">
        <f>SUM('[1]ПОЛНАЯ СЕБЕСТОИМОСТЬ СТОКИ 2018'!AC168)</f>
        <v>1.4999999999999999E-2</v>
      </c>
      <c r="BK53" s="95">
        <v>5.18</v>
      </c>
      <c r="BL53" s="91"/>
      <c r="BM53" s="91">
        <f>SUM('[1]ПОЛНАЯ СЕБЕСТОИМОСТЬ СТОКИ 2018'!AD168)</f>
        <v>7.06</v>
      </c>
      <c r="BN53" s="91">
        <f>SUM('[1]ПОЛНАЯ СЕБЕСТОИМОСТЬ СТОКИ 2018'!AE168)</f>
        <v>7.04</v>
      </c>
      <c r="BO53" s="91">
        <f>SUM('[1]ПОЛНАЯ СЕБЕСТОИМОСТЬ СТОКИ 2018'!AF168)</f>
        <v>0.02</v>
      </c>
      <c r="BP53" s="95">
        <v>5.96</v>
      </c>
      <c r="BQ53" s="166"/>
      <c r="BR53" s="166">
        <f t="shared" si="127"/>
        <v>16.43</v>
      </c>
      <c r="BS53" s="166"/>
      <c r="BT53" s="94"/>
      <c r="BU53" s="94"/>
      <c r="BV53" s="166"/>
      <c r="BW53" s="166">
        <f t="shared" si="129"/>
        <v>46.819999999999993</v>
      </c>
      <c r="BX53" s="166">
        <f>SUM('[1]ПОЛНАЯ СЕБЕСТОИМОСТЬ СТОКИ 2018'!AJ168)</f>
        <v>46.548802679559962</v>
      </c>
      <c r="BY53" s="166">
        <f>SUM('[1]ПОЛНАЯ СЕБЕСТОИМОСТЬ СТОКИ 2018'!AK168)</f>
        <v>0.2711973204400247</v>
      </c>
      <c r="BZ53" s="166"/>
      <c r="CA53" s="94"/>
      <c r="CB53" s="94"/>
    </row>
    <row r="54" spans="1:80" ht="18.75" customHeight="1" x14ac:dyDescent="0.3">
      <c r="A54" s="96" t="s">
        <v>86</v>
      </c>
      <c r="B54" s="91"/>
      <c r="C54" s="91">
        <f>SUM('[1]ПОЛНАЯ СЕБЕСТОИМОСТЬ СТОКИ 2018'!C169)</f>
        <v>0</v>
      </c>
      <c r="D54" s="95">
        <v>4.8099999999999996</v>
      </c>
      <c r="E54" s="91"/>
      <c r="F54" s="91">
        <f>SUM('[1]ПОЛНАЯ СЕБЕСТОИМОСТЬ СТОКИ 2018'!D169)</f>
        <v>0</v>
      </c>
      <c r="G54" s="95">
        <v>4.45</v>
      </c>
      <c r="H54" s="91"/>
      <c r="I54" s="91">
        <f>SUM('[1]ПОЛНАЯ СЕБЕСТОИМОСТЬ СТОКИ 2018'!E169)</f>
        <v>0</v>
      </c>
      <c r="J54" s="95">
        <v>4.76</v>
      </c>
      <c r="K54" s="166"/>
      <c r="L54" s="166">
        <f t="shared" si="122"/>
        <v>0</v>
      </c>
      <c r="M54" s="166">
        <f t="shared" si="122"/>
        <v>14.02</v>
      </c>
      <c r="N54" s="94"/>
      <c r="O54" s="94"/>
      <c r="P54" s="91"/>
      <c r="Q54" s="91">
        <f>SUM('[1]ПОЛНАЯ СЕБЕСТОИМОСТЬ СТОКИ 2018'!H169)</f>
        <v>0</v>
      </c>
      <c r="R54" s="95">
        <v>4.57</v>
      </c>
      <c r="S54" s="91"/>
      <c r="T54" s="91">
        <f>SUM('[1]ПОЛНАЯ СЕБЕСТОИМОСТЬ СТОКИ 2018'!I169)</f>
        <v>0</v>
      </c>
      <c r="U54" s="95">
        <v>4.34</v>
      </c>
      <c r="V54" s="91"/>
      <c r="W54" s="91">
        <f>SUM('[1]ПОЛНАЯ СЕБЕСТОИМОСТЬ СТОКИ 2018'!J169)</f>
        <v>0</v>
      </c>
      <c r="X54" s="95">
        <v>4.47</v>
      </c>
      <c r="Y54" s="166"/>
      <c r="Z54" s="166">
        <f t="shared" si="123"/>
        <v>0</v>
      </c>
      <c r="AA54" s="166">
        <f>SUM(R54+U54+X54)</f>
        <v>13.379999999999999</v>
      </c>
      <c r="AB54" s="94"/>
      <c r="AC54" s="94"/>
      <c r="AD54" s="166"/>
      <c r="AE54" s="166">
        <f t="shared" si="124"/>
        <v>0</v>
      </c>
      <c r="AF54" s="177">
        <f t="shared" si="124"/>
        <v>27.4</v>
      </c>
      <c r="AG54" s="94"/>
      <c r="AH54" s="94"/>
      <c r="AI54" s="91"/>
      <c r="AJ54" s="91">
        <f>SUM('[1]ПОЛНАЯ СЕБЕСТОИМОСТЬ СТОКИ 2018'!P169)</f>
        <v>0</v>
      </c>
      <c r="AK54" s="95">
        <v>4.57</v>
      </c>
      <c r="AL54" s="91"/>
      <c r="AM54" s="91">
        <f>SUM('[1]ПОЛНАЯ СЕБЕСТОИМОСТЬ СТОКИ 2018'!Q169)</f>
        <v>0</v>
      </c>
      <c r="AN54" s="95">
        <v>4.78</v>
      </c>
      <c r="AO54" s="91"/>
      <c r="AP54" s="91">
        <f>SUM('[1]ПОЛНАЯ СЕБЕСТОИМОСТЬ СТОКИ 2018'!R169)</f>
        <v>0</v>
      </c>
      <c r="AQ54" s="95">
        <v>4.45</v>
      </c>
      <c r="AR54" s="166"/>
      <c r="AS54" s="166">
        <f t="shared" si="125"/>
        <v>0</v>
      </c>
      <c r="AT54" s="166">
        <f t="shared" si="125"/>
        <v>13.8</v>
      </c>
      <c r="AU54" s="94"/>
      <c r="AV54" s="94"/>
      <c r="AW54" s="166"/>
      <c r="AX54" s="166">
        <f t="shared" si="126"/>
        <v>0</v>
      </c>
      <c r="AY54" s="166">
        <f t="shared" si="126"/>
        <v>41.2</v>
      </c>
      <c r="AZ54" s="94"/>
      <c r="BA54" s="94"/>
      <c r="BB54" s="91"/>
      <c r="BC54" s="91">
        <f>SUM('[1]ПОЛНАЯ СЕБЕСТОИМОСТЬ СТОКИ 2018'!X169)</f>
        <v>0</v>
      </c>
      <c r="BD54" s="91">
        <f>SUM('[1]ПОЛНАЯ СЕБЕСТОИМОСТЬ СТОКИ 2018'!Y169)</f>
        <v>0</v>
      </c>
      <c r="BE54" s="91">
        <f>SUM('[1]ПОЛНАЯ СЕБЕСТОИМОСТЬ СТОКИ 2018'!Z169)</f>
        <v>0</v>
      </c>
      <c r="BF54" s="95">
        <v>4.6399999999999997</v>
      </c>
      <c r="BG54" s="91"/>
      <c r="BH54" s="91">
        <f>SUM('[1]ПОЛНАЯ СЕБЕСТОИМОСТЬ СТОКИ 2018'!AA169)</f>
        <v>0</v>
      </c>
      <c r="BI54" s="91">
        <f>SUM('[1]ПОЛНАЯ СЕБЕСТОИМОСТЬ СТОКИ 2018'!AB169)</f>
        <v>0</v>
      </c>
      <c r="BJ54" s="91">
        <f>SUM('[1]ПОЛНАЯ СЕБЕСТОИМОСТЬ СТОКИ 2018'!AC169)</f>
        <v>0</v>
      </c>
      <c r="BK54" s="95">
        <v>4.7699999999999996</v>
      </c>
      <c r="BL54" s="91"/>
      <c r="BM54" s="91">
        <f>SUM('[1]ПОЛНАЯ СЕБЕСТОИМОСТЬ СТОКИ 2018'!AD169)</f>
        <v>0</v>
      </c>
      <c r="BN54" s="91">
        <f>SUM('[1]ПОЛНАЯ СЕБЕСТОИМОСТЬ СТОКИ 2018'!AE169)</f>
        <v>0</v>
      </c>
      <c r="BO54" s="91">
        <f>SUM('[1]ПОЛНАЯ СЕБЕСТОИМОСТЬ СТОКИ 2018'!AF169)</f>
        <v>0</v>
      </c>
      <c r="BP54" s="95">
        <v>4.4000000000000004</v>
      </c>
      <c r="BQ54" s="166"/>
      <c r="BR54" s="166">
        <f t="shared" si="127"/>
        <v>0</v>
      </c>
      <c r="BS54" s="166"/>
      <c r="BT54" s="94"/>
      <c r="BU54" s="94"/>
      <c r="BV54" s="166"/>
      <c r="BW54" s="166">
        <f t="shared" si="129"/>
        <v>0</v>
      </c>
      <c r="BX54" s="166">
        <f>SUM('[1]ПОЛНАЯ СЕБЕСТОИМОСТЬ СТОКИ 2018'!AJ169)</f>
        <v>0</v>
      </c>
      <c r="BY54" s="166">
        <f>SUM('[1]ПОЛНАЯ СЕБЕСТОИМОСТЬ СТОКИ 2018'!AK169)</f>
        <v>0</v>
      </c>
      <c r="BZ54" s="166"/>
      <c r="CA54" s="94"/>
      <c r="CB54" s="94"/>
    </row>
    <row r="55" spans="1:80" ht="18.75" customHeight="1" x14ac:dyDescent="0.3">
      <c r="A55" s="96" t="s">
        <v>87</v>
      </c>
      <c r="B55" s="91">
        <f>SUM('[1]Произв. прогр. Стоки (СВОД)'!E53)</f>
        <v>117.49863561087264</v>
      </c>
      <c r="C55" s="91">
        <f>SUM('[1]ПОЛНАЯ СЕБЕСТОИМОСТЬ СТОКИ 2018'!C170)</f>
        <v>142.27000000000001</v>
      </c>
      <c r="D55" s="95">
        <v>89.04</v>
      </c>
      <c r="E55" s="91">
        <f>SUM('[1]Произв. прогр. Стоки (СВОД)'!F53)</f>
        <v>117.49863561087264</v>
      </c>
      <c r="F55" s="91">
        <f>SUM('[1]ПОЛНАЯ СЕБЕСТОИМОСТЬ СТОКИ 2018'!D170)</f>
        <v>92.09</v>
      </c>
      <c r="G55" s="95">
        <v>86.51</v>
      </c>
      <c r="H55" s="91">
        <f>SUM('[1]Произв. прогр. Стоки (СВОД)'!G53)</f>
        <v>117.49863561087264</v>
      </c>
      <c r="I55" s="91">
        <f>SUM('[1]ПОЛНАЯ СЕБЕСТОИМОСТЬ СТОКИ 2018'!E170)</f>
        <v>372.86</v>
      </c>
      <c r="J55" s="95">
        <v>99.09</v>
      </c>
      <c r="K55" s="166">
        <f t="shared" si="122"/>
        <v>352.49590683261795</v>
      </c>
      <c r="L55" s="166">
        <f t="shared" si="122"/>
        <v>607.22</v>
      </c>
      <c r="M55" s="166">
        <f t="shared" si="122"/>
        <v>274.64</v>
      </c>
      <c r="N55" s="94">
        <f t="shared" si="96"/>
        <v>254.72409316738208</v>
      </c>
      <c r="O55" s="94">
        <f t="shared" si="97"/>
        <v>72.262993195077684</v>
      </c>
      <c r="P55" s="91">
        <f>SUM('[1]Произв. прогр. Стоки (СВОД)'!I53)</f>
        <v>117.49863561087264</v>
      </c>
      <c r="Q55" s="91">
        <f>SUM('[1]ПОЛНАЯ СЕБЕСТОИМОСТЬ СТОКИ 2018'!H170)</f>
        <v>153.41</v>
      </c>
      <c r="R55" s="95">
        <v>106.91</v>
      </c>
      <c r="S55" s="91">
        <f>SUM('[1]Произв. прогр. Стоки (СВОД)'!J53)</f>
        <v>117.49863561087264</v>
      </c>
      <c r="T55" s="91">
        <f>SUM('[1]ПОЛНАЯ СЕБЕСТОИМОСТЬ СТОКИ 2018'!I170)</f>
        <v>78.78</v>
      </c>
      <c r="U55" s="95">
        <v>66.47</v>
      </c>
      <c r="V55" s="91">
        <f>SUM('[1]Произв. прогр. Стоки (СВОД)'!K53)</f>
        <v>117.49863561087264</v>
      </c>
      <c r="W55" s="91">
        <f>SUM('[1]ПОЛНАЯ СЕБЕСТОИМОСТЬ СТОКИ 2018'!J170)</f>
        <v>89.43</v>
      </c>
      <c r="X55" s="95">
        <v>97.55</v>
      </c>
      <c r="Y55" s="166">
        <f t="shared" si="123"/>
        <v>352.49590683261795</v>
      </c>
      <c r="Z55" s="166">
        <f t="shared" si="123"/>
        <v>321.62</v>
      </c>
      <c r="AA55" s="166">
        <f t="shared" si="123"/>
        <v>270.93</v>
      </c>
      <c r="AB55" s="94">
        <f t="shared" si="99"/>
        <v>-30.875906832617943</v>
      </c>
      <c r="AC55" s="94">
        <f t="shared" si="100"/>
        <v>-8.7592242162628331</v>
      </c>
      <c r="AD55" s="166">
        <f t="shared" si="124"/>
        <v>704.9918136652359</v>
      </c>
      <c r="AE55" s="166">
        <f t="shared" si="124"/>
        <v>928.84</v>
      </c>
      <c r="AF55" s="177">
        <f t="shared" si="124"/>
        <v>545.56999999999994</v>
      </c>
      <c r="AG55" s="94">
        <f t="shared" si="103"/>
        <v>223.84818633476414</v>
      </c>
      <c r="AH55" s="94">
        <f t="shared" si="104"/>
        <v>31.751884489407427</v>
      </c>
      <c r="AI55" s="91">
        <f>SUM('[1]Произв. прогр. Стоки (СВОД)'!N53)</f>
        <v>117.49863561087278</v>
      </c>
      <c r="AJ55" s="91">
        <f>SUM('[1]ПОЛНАЯ СЕБЕСТОИМОСТЬ СТОКИ 2018'!P170)</f>
        <v>133.4</v>
      </c>
      <c r="AK55" s="95">
        <v>120.5</v>
      </c>
      <c r="AL55" s="91">
        <f>SUM('[1]Произв. прогр. Стоки (СВОД)'!O53)</f>
        <v>117.49863561087278</v>
      </c>
      <c r="AM55" s="91">
        <f>SUM('[1]ПОЛНАЯ СЕБЕСТОИМОСТЬ СТОКИ 2018'!Q170)</f>
        <v>152.44</v>
      </c>
      <c r="AN55" s="95">
        <v>147.91999999999999</v>
      </c>
      <c r="AO55" s="91">
        <f>SUM('[1]Произв. прогр. Стоки (СВОД)'!P53)</f>
        <v>117.49863561087278</v>
      </c>
      <c r="AP55" s="91">
        <f>SUM('[1]ПОЛНАЯ СЕБЕСТОИМОСТЬ СТОКИ 2018'!R170)</f>
        <v>164.1</v>
      </c>
      <c r="AQ55" s="95">
        <v>174.13</v>
      </c>
      <c r="AR55" s="166">
        <f t="shared" si="125"/>
        <v>352.49590683261835</v>
      </c>
      <c r="AS55" s="166">
        <f t="shared" si="125"/>
        <v>449.94000000000005</v>
      </c>
      <c r="AT55" s="166">
        <f t="shared" si="125"/>
        <v>442.54999999999995</v>
      </c>
      <c r="AU55" s="94">
        <f t="shared" si="106"/>
        <v>97.444093167381709</v>
      </c>
      <c r="AV55" s="94">
        <f t="shared" si="107"/>
        <v>27.644035371353333</v>
      </c>
      <c r="AW55" s="166">
        <f t="shared" si="126"/>
        <v>1057.4877204978543</v>
      </c>
      <c r="AX55" s="166">
        <f t="shared" si="126"/>
        <v>1378.7800000000002</v>
      </c>
      <c r="AY55" s="166">
        <f t="shared" si="126"/>
        <v>988.11999999999989</v>
      </c>
      <c r="AZ55" s="94">
        <f t="shared" si="110"/>
        <v>321.2922795021459</v>
      </c>
      <c r="BA55" s="94">
        <f t="shared" si="111"/>
        <v>30.382601450056061</v>
      </c>
      <c r="BB55" s="91">
        <f>SUM('[1]Произв. прогр. Стоки (СВОД)'!S53)</f>
        <v>117.49863561087278</v>
      </c>
      <c r="BC55" s="91">
        <f>SUM('[1]ПОЛНАЯ СЕБЕСТОИМОСТЬ СТОКИ 2018'!X170)</f>
        <v>199.1</v>
      </c>
      <c r="BD55" s="91">
        <f>SUM('[1]ПОЛНАЯ СЕБЕСТОИМОСТЬ СТОКИ 2018'!Y170)</f>
        <v>199.1</v>
      </c>
      <c r="BE55" s="91">
        <f>SUM('[1]ПОЛНАЯ СЕБЕСТОИМОСТЬ СТОКИ 2018'!Z170)</f>
        <v>0</v>
      </c>
      <c r="BF55" s="95">
        <v>108.65</v>
      </c>
      <c r="BG55" s="91">
        <f>SUM('[1]Произв. прогр. Стоки (СВОД)'!T53)</f>
        <v>117.49863561087278</v>
      </c>
      <c r="BH55" s="91">
        <f>SUM('[1]ПОЛНАЯ СЕБЕСТОИМОСТЬ СТОКИ 2018'!AA170)</f>
        <v>104.2</v>
      </c>
      <c r="BI55" s="91">
        <f>SUM('[1]ПОЛНАЯ СЕБЕСТОИМОСТЬ СТОКИ 2018'!AB170)</f>
        <v>104.2</v>
      </c>
      <c r="BJ55" s="91">
        <f>SUM('[1]ПОЛНАЯ СЕБЕСТОИМОСТЬ СТОКИ 2018'!AC170)</f>
        <v>0.29899999999999999</v>
      </c>
      <c r="BK55" s="95">
        <v>117.39</v>
      </c>
      <c r="BL55" s="91">
        <f>SUM('[1]Произв. прогр. Стоки (СВОД)'!U53)</f>
        <v>117.49863561087278</v>
      </c>
      <c r="BM55" s="91">
        <f>SUM('[1]ПОЛНАЯ СЕБЕСТОИМОСТЬ СТОКИ 2018'!AD170)</f>
        <v>301.39999999999998</v>
      </c>
      <c r="BN55" s="91">
        <f>SUM('[1]ПОЛНАЯ СЕБЕСТОИМОСТЬ СТОКИ 2018'!AE170)</f>
        <v>300.53999999999996</v>
      </c>
      <c r="BO55" s="91">
        <f>SUM('[1]ПОЛНАЯ СЕБЕСТОИМОСТЬ СТОКИ 2018'!AF170)</f>
        <v>0.86</v>
      </c>
      <c r="BP55" s="95">
        <v>92.29</v>
      </c>
      <c r="BQ55" s="166">
        <f t="shared" ref="BQ55:BR60" si="131">SUM(BB55+BG55+BL55)</f>
        <v>352.49590683261835</v>
      </c>
      <c r="BR55" s="166">
        <f t="shared" si="127"/>
        <v>604.70000000000005</v>
      </c>
      <c r="BS55" s="166">
        <f t="shared" ref="BS55:BS60" si="132">SUM(BF55+BK55+BP55)</f>
        <v>318.33000000000004</v>
      </c>
      <c r="BT55" s="94">
        <f t="shared" si="114"/>
        <v>252.2040931673817</v>
      </c>
      <c r="BU55" s="94">
        <f t="shared" si="115"/>
        <v>71.548091276742142</v>
      </c>
      <c r="BV55" s="166">
        <f t="shared" ref="BV55:BW60" si="133">SUM(AW55+BQ55)</f>
        <v>1409.9836273304727</v>
      </c>
      <c r="BW55" s="166">
        <f t="shared" si="129"/>
        <v>1983.4800000000002</v>
      </c>
      <c r="BX55" s="166">
        <f>SUM('[1]ПОЛНАЯ СЕБЕСТОИМОСТЬ СТОКИ 2018'!AJ170)</f>
        <v>1971.9910110818801</v>
      </c>
      <c r="BY55" s="166">
        <f>SUM('[1]ПОЛНАЯ СЕБЕСТОИМОСТЬ СТОКИ 2018'!AK170)</f>
        <v>11.488988918120043</v>
      </c>
      <c r="BZ55" s="166">
        <f t="shared" ref="BZ55:BZ60" si="134">SUM(AY55+BS55)</f>
        <v>1306.4499999999998</v>
      </c>
      <c r="CA55" s="94">
        <f t="shared" ref="CA55:CA74" si="135">SUM(BW55-BV55)</f>
        <v>573.49637266952755</v>
      </c>
      <c r="CB55" s="94">
        <f t="shared" ref="CB55:CB74" si="136">SUM(CA55/BV55*100)</f>
        <v>40.673973906727582</v>
      </c>
    </row>
    <row r="56" spans="1:80" ht="18.75" customHeight="1" x14ac:dyDescent="0.3">
      <c r="A56" s="45" t="s">
        <v>127</v>
      </c>
      <c r="B56" s="91">
        <f>SUM('[1]Произв. прогр. Стоки (СВОД)'!E54)</f>
        <v>0</v>
      </c>
      <c r="C56" s="82">
        <f>SUM('[1]ПОЛНАЯ СЕБЕСТОИМОСТЬ СТОКИ 2018'!C171)</f>
        <v>0</v>
      </c>
      <c r="D56" s="83"/>
      <c r="E56" s="91">
        <f>SUM('[1]Произв. прогр. Стоки (СВОД)'!F54)</f>
        <v>0</v>
      </c>
      <c r="F56" s="82">
        <f>SUM('[1]ПОЛНАЯ СЕБЕСТОИМОСТЬ СТОКИ 2018'!D171)</f>
        <v>0</v>
      </c>
      <c r="G56" s="83"/>
      <c r="H56" s="91">
        <f>SUM('[1]Произв. прогр. Стоки (СВОД)'!G54)</f>
        <v>0</v>
      </c>
      <c r="I56" s="82">
        <f>SUM('[1]ПОЛНАЯ СЕБЕСТОИМОСТЬ СТОКИ 2018'!E171)</f>
        <v>0</v>
      </c>
      <c r="J56" s="83"/>
      <c r="K56" s="155">
        <f t="shared" si="122"/>
        <v>0</v>
      </c>
      <c r="L56" s="155">
        <f t="shared" si="122"/>
        <v>0</v>
      </c>
      <c r="M56" s="155">
        <f t="shared" si="122"/>
        <v>0</v>
      </c>
      <c r="N56" s="89">
        <f t="shared" si="96"/>
        <v>0</v>
      </c>
      <c r="O56" s="89" t="e">
        <f t="shared" si="97"/>
        <v>#DIV/0!</v>
      </c>
      <c r="P56" s="91">
        <f>SUM('[1]Произв. прогр. Стоки (СВОД)'!I54)</f>
        <v>0</v>
      </c>
      <c r="Q56" s="82">
        <f>SUM('[1]ПОЛНАЯ СЕБЕСТОИМОСТЬ СТОКИ 2018'!H171)</f>
        <v>0</v>
      </c>
      <c r="R56" s="83">
        <v>0</v>
      </c>
      <c r="S56" s="91">
        <f>SUM('[1]Произв. прогр. Стоки (СВОД)'!J54)</f>
        <v>0</v>
      </c>
      <c r="T56" s="82">
        <f>SUM('[1]ПОЛНАЯ СЕБЕСТОИМОСТЬ СТОКИ 2018'!I171)</f>
        <v>0</v>
      </c>
      <c r="U56" s="83">
        <v>0</v>
      </c>
      <c r="V56" s="91">
        <f>SUM('[1]Произв. прогр. Стоки (СВОД)'!K54)</f>
        <v>0</v>
      </c>
      <c r="W56" s="82">
        <f>SUM('[1]ПОЛНАЯ СЕБЕСТОИМОСТЬ СТОКИ 2018'!J171)</f>
        <v>0</v>
      </c>
      <c r="X56" s="83">
        <v>0</v>
      </c>
      <c r="Y56" s="155">
        <f t="shared" si="123"/>
        <v>0</v>
      </c>
      <c r="Z56" s="155">
        <f t="shared" si="123"/>
        <v>0</v>
      </c>
      <c r="AA56" s="155">
        <f t="shared" si="123"/>
        <v>0</v>
      </c>
      <c r="AB56" s="89">
        <f t="shared" si="99"/>
        <v>0</v>
      </c>
      <c r="AC56" s="89" t="e">
        <f t="shared" si="100"/>
        <v>#DIV/0!</v>
      </c>
      <c r="AD56" s="155">
        <f t="shared" si="124"/>
        <v>0</v>
      </c>
      <c r="AE56" s="155">
        <f t="shared" si="124"/>
        <v>0</v>
      </c>
      <c r="AF56" s="173">
        <f t="shared" si="124"/>
        <v>0</v>
      </c>
      <c r="AG56" s="89">
        <f t="shared" si="103"/>
        <v>0</v>
      </c>
      <c r="AH56" s="89" t="e">
        <f t="shared" si="104"/>
        <v>#DIV/0!</v>
      </c>
      <c r="AI56" s="91">
        <f>SUM('[1]Произв. прогр. Стоки (СВОД)'!N54)</f>
        <v>0</v>
      </c>
      <c r="AJ56" s="82">
        <f>SUM('[1]ПОЛНАЯ СЕБЕСТОИМОСТЬ СТОКИ 2018'!P171)</f>
        <v>0</v>
      </c>
      <c r="AK56" s="83">
        <v>0</v>
      </c>
      <c r="AL56" s="91">
        <f>SUM('[1]Произв. прогр. Стоки (СВОД)'!O54)</f>
        <v>0</v>
      </c>
      <c r="AM56" s="82">
        <f>SUM('[1]ПОЛНАЯ СЕБЕСТОИМОСТЬ СТОКИ 2018'!Q171)</f>
        <v>0</v>
      </c>
      <c r="AN56" s="83">
        <v>0</v>
      </c>
      <c r="AO56" s="91">
        <f>SUM('[1]Произв. прогр. Стоки (СВОД)'!P54)</f>
        <v>0</v>
      </c>
      <c r="AP56" s="82">
        <f>SUM('[1]ПОЛНАЯ СЕБЕСТОИМОСТЬ СТОКИ 2018'!R171)</f>
        <v>0</v>
      </c>
      <c r="AQ56" s="83">
        <v>0</v>
      </c>
      <c r="AR56" s="155">
        <f t="shared" si="125"/>
        <v>0</v>
      </c>
      <c r="AS56" s="155">
        <f t="shared" si="125"/>
        <v>0</v>
      </c>
      <c r="AT56" s="155">
        <f t="shared" si="125"/>
        <v>0</v>
      </c>
      <c r="AU56" s="89">
        <f t="shared" si="106"/>
        <v>0</v>
      </c>
      <c r="AV56" s="89" t="e">
        <f t="shared" si="107"/>
        <v>#DIV/0!</v>
      </c>
      <c r="AW56" s="155">
        <f t="shared" si="126"/>
        <v>0</v>
      </c>
      <c r="AX56" s="155">
        <f t="shared" si="126"/>
        <v>0</v>
      </c>
      <c r="AY56" s="155">
        <f t="shared" si="126"/>
        <v>0</v>
      </c>
      <c r="AZ56" s="89">
        <f t="shared" si="110"/>
        <v>0</v>
      </c>
      <c r="BA56" s="89" t="e">
        <f t="shared" si="111"/>
        <v>#DIV/0!</v>
      </c>
      <c r="BB56" s="91">
        <f>SUM('[1]Произв. прогр. Стоки (СВОД)'!S54)</f>
        <v>0</v>
      </c>
      <c r="BC56" s="82">
        <f>SUM('[1]ПОЛНАЯ СЕБЕСТОИМОСТЬ СТОКИ 2018'!X171)</f>
        <v>0</v>
      </c>
      <c r="BD56" s="82">
        <f>SUM('[1]ПОЛНАЯ СЕБЕСТОИМОСТЬ СТОКИ 2018'!Y171)</f>
        <v>0</v>
      </c>
      <c r="BE56" s="82">
        <f>SUM('[1]ПОЛНАЯ СЕБЕСТОИМОСТЬ СТОКИ 2018'!Z171)</f>
        <v>0</v>
      </c>
      <c r="BF56" s="83">
        <v>0</v>
      </c>
      <c r="BG56" s="91">
        <f>SUM('[1]Произв. прогр. Стоки (СВОД)'!T54)</f>
        <v>0</v>
      </c>
      <c r="BH56" s="82">
        <f>SUM('[1]ПОЛНАЯ СЕБЕСТОИМОСТЬ СТОКИ 2018'!AA171)</f>
        <v>0</v>
      </c>
      <c r="BI56" s="82">
        <f>SUM('[1]ПОЛНАЯ СЕБЕСТОИМОСТЬ СТОКИ 2018'!AB171)</f>
        <v>0</v>
      </c>
      <c r="BJ56" s="82">
        <f>SUM('[1]ПОЛНАЯ СЕБЕСТОИМОСТЬ СТОКИ 2018'!AC171)</f>
        <v>0</v>
      </c>
      <c r="BK56" s="83">
        <v>0</v>
      </c>
      <c r="BL56" s="91">
        <f>SUM('[1]Произв. прогр. Стоки (СВОД)'!U54)</f>
        <v>0</v>
      </c>
      <c r="BM56" s="82">
        <f>SUM('[1]ПОЛНАЯ СЕБЕСТОИМОСТЬ СТОКИ 2018'!AD171)</f>
        <v>0</v>
      </c>
      <c r="BN56" s="82">
        <f>SUM('[1]ПОЛНАЯ СЕБЕСТОИМОСТЬ СТОКИ 2018'!AE171)</f>
        <v>0</v>
      </c>
      <c r="BO56" s="82">
        <f>SUM('[1]ПОЛНАЯ СЕБЕСТОИМОСТЬ СТОКИ 2018'!AF171)</f>
        <v>0</v>
      </c>
      <c r="BP56" s="83">
        <v>0</v>
      </c>
      <c r="BQ56" s="155">
        <f t="shared" si="131"/>
        <v>0</v>
      </c>
      <c r="BR56" s="155">
        <f t="shared" si="131"/>
        <v>0</v>
      </c>
      <c r="BS56" s="155">
        <f t="shared" si="132"/>
        <v>0</v>
      </c>
      <c r="BT56" s="89">
        <f t="shared" si="114"/>
        <v>0</v>
      </c>
      <c r="BU56" s="89" t="e">
        <f t="shared" si="115"/>
        <v>#DIV/0!</v>
      </c>
      <c r="BV56" s="155">
        <f t="shared" si="133"/>
        <v>0</v>
      </c>
      <c r="BW56" s="155">
        <f t="shared" si="133"/>
        <v>0</v>
      </c>
      <c r="BX56" s="155">
        <f>SUM('[1]ПОЛНАЯ СЕБЕСТОИМОСТЬ СТОКИ 2018'!AJ171)</f>
        <v>0</v>
      </c>
      <c r="BY56" s="155">
        <f>SUM('[1]ПОЛНАЯ СЕБЕСТОИМОСТЬ СТОКИ 2018'!AK171)</f>
        <v>0</v>
      </c>
      <c r="BZ56" s="155">
        <f t="shared" si="134"/>
        <v>0</v>
      </c>
      <c r="CA56" s="89">
        <f t="shared" si="135"/>
        <v>0</v>
      </c>
      <c r="CB56" s="89" t="e">
        <f t="shared" si="136"/>
        <v>#DIV/0!</v>
      </c>
    </row>
    <row r="57" spans="1:80" ht="18.75" hidden="1" customHeight="1" x14ac:dyDescent="0.3">
      <c r="A57" s="51" t="s">
        <v>86</v>
      </c>
      <c r="B57" s="91">
        <f>SUM('[1]Произв. прогр. Стоки (СВОД)'!E55)</f>
        <v>0</v>
      </c>
      <c r="C57" s="82">
        <f>SUM('[1]ПОЛНАЯ СЕБЕСТОИМОСТЬ СТОКИ 2018'!C172)</f>
        <v>0</v>
      </c>
      <c r="D57" s="95"/>
      <c r="E57" s="91">
        <f>SUM('[1]Произв. прогр. Стоки (СВОД)'!F55)</f>
        <v>0</v>
      </c>
      <c r="F57" s="82">
        <f>SUM('[1]ПОЛНАЯ СЕБЕСТОИМОСТЬ СТОКИ 2018'!D172)</f>
        <v>0</v>
      </c>
      <c r="G57" s="95"/>
      <c r="H57" s="91">
        <f>SUM('[1]Произв. прогр. Стоки (СВОД)'!G55)</f>
        <v>0</v>
      </c>
      <c r="I57" s="82">
        <f>SUM('[1]ПОЛНАЯ СЕБЕСТОИМОСТЬ СТОКИ 2018'!E172)</f>
        <v>0</v>
      </c>
      <c r="J57" s="95"/>
      <c r="K57" s="166">
        <f t="shared" si="122"/>
        <v>0</v>
      </c>
      <c r="L57" s="166">
        <f t="shared" si="122"/>
        <v>0</v>
      </c>
      <c r="M57" s="166">
        <f t="shared" si="122"/>
        <v>0</v>
      </c>
      <c r="N57" s="94">
        <f t="shared" si="96"/>
        <v>0</v>
      </c>
      <c r="O57" s="94" t="e">
        <f t="shared" si="97"/>
        <v>#DIV/0!</v>
      </c>
      <c r="P57" s="91">
        <f>SUM('[1]Произв. прогр. Стоки (СВОД)'!I55)</f>
        <v>0</v>
      </c>
      <c r="Q57" s="82">
        <f>SUM('[1]ПОЛНАЯ СЕБЕСТОИМОСТЬ СТОКИ 2018'!H172)</f>
        <v>0</v>
      </c>
      <c r="R57" s="95">
        <v>0</v>
      </c>
      <c r="S57" s="91">
        <f>SUM('[1]Произв. прогр. Стоки (СВОД)'!J55)</f>
        <v>0</v>
      </c>
      <c r="T57" s="82">
        <f>SUM('[1]ПОЛНАЯ СЕБЕСТОИМОСТЬ СТОКИ 2018'!I172)</f>
        <v>0</v>
      </c>
      <c r="U57" s="95">
        <v>0</v>
      </c>
      <c r="V57" s="91">
        <f>SUM('[1]Произв. прогр. Стоки (СВОД)'!K55)</f>
        <v>0</v>
      </c>
      <c r="W57" s="82">
        <f>SUM('[1]ПОЛНАЯ СЕБЕСТОИМОСТЬ СТОКИ 2018'!J172)</f>
        <v>0</v>
      </c>
      <c r="X57" s="95">
        <v>0</v>
      </c>
      <c r="Y57" s="166">
        <f t="shared" si="123"/>
        <v>0</v>
      </c>
      <c r="Z57" s="166">
        <f t="shared" si="123"/>
        <v>0</v>
      </c>
      <c r="AA57" s="166">
        <f t="shared" si="123"/>
        <v>0</v>
      </c>
      <c r="AB57" s="94">
        <f t="shared" si="99"/>
        <v>0</v>
      </c>
      <c r="AC57" s="94" t="e">
        <f t="shared" si="100"/>
        <v>#DIV/0!</v>
      </c>
      <c r="AD57" s="166">
        <f t="shared" si="124"/>
        <v>0</v>
      </c>
      <c r="AE57" s="166">
        <f t="shared" si="124"/>
        <v>0</v>
      </c>
      <c r="AF57" s="177">
        <f t="shared" si="124"/>
        <v>0</v>
      </c>
      <c r="AG57" s="94">
        <f t="shared" si="103"/>
        <v>0</v>
      </c>
      <c r="AH57" s="94" t="e">
        <f t="shared" si="104"/>
        <v>#DIV/0!</v>
      </c>
      <c r="AI57" s="91">
        <f>SUM('[1]Произв. прогр. Стоки (СВОД)'!N55)</f>
        <v>0</v>
      </c>
      <c r="AJ57" s="82">
        <f>SUM('[1]ПОЛНАЯ СЕБЕСТОИМОСТЬ СТОКИ 2018'!P172)</f>
        <v>0</v>
      </c>
      <c r="AK57" s="95">
        <v>0</v>
      </c>
      <c r="AL57" s="91">
        <f>SUM('[1]Произв. прогр. Стоки (СВОД)'!O55)</f>
        <v>0</v>
      </c>
      <c r="AM57" s="82">
        <f>SUM('[1]ПОЛНАЯ СЕБЕСТОИМОСТЬ СТОКИ 2018'!Q172)</f>
        <v>0</v>
      </c>
      <c r="AN57" s="95">
        <v>0</v>
      </c>
      <c r="AO57" s="91">
        <f>SUM('[1]Произв. прогр. Стоки (СВОД)'!P55)</f>
        <v>0</v>
      </c>
      <c r="AP57" s="82">
        <f>SUM('[1]ПОЛНАЯ СЕБЕСТОИМОСТЬ СТОКИ 2018'!R172)</f>
        <v>0</v>
      </c>
      <c r="AQ57" s="95">
        <v>0</v>
      </c>
      <c r="AR57" s="166">
        <f t="shared" si="125"/>
        <v>0</v>
      </c>
      <c r="AS57" s="166">
        <f t="shared" si="125"/>
        <v>0</v>
      </c>
      <c r="AT57" s="166">
        <f t="shared" si="125"/>
        <v>0</v>
      </c>
      <c r="AU57" s="94">
        <f t="shared" si="106"/>
        <v>0</v>
      </c>
      <c r="AV57" s="94" t="e">
        <f t="shared" si="107"/>
        <v>#DIV/0!</v>
      </c>
      <c r="AW57" s="166">
        <f t="shared" si="126"/>
        <v>0</v>
      </c>
      <c r="AX57" s="166">
        <f t="shared" si="126"/>
        <v>0</v>
      </c>
      <c r="AY57" s="166">
        <f t="shared" si="126"/>
        <v>0</v>
      </c>
      <c r="AZ57" s="94">
        <f t="shared" si="110"/>
        <v>0</v>
      </c>
      <c r="BA57" s="94" t="e">
        <f t="shared" si="111"/>
        <v>#DIV/0!</v>
      </c>
      <c r="BB57" s="91">
        <f>SUM('[1]Произв. прогр. Стоки (СВОД)'!S55)</f>
        <v>0</v>
      </c>
      <c r="BC57" s="82">
        <f>SUM('[1]ПОЛНАЯ СЕБЕСТОИМОСТЬ СТОКИ 2018'!X172)</f>
        <v>0</v>
      </c>
      <c r="BD57" s="82">
        <f>SUM('[1]ПОЛНАЯ СЕБЕСТОИМОСТЬ СТОКИ 2018'!Y172)</f>
        <v>0</v>
      </c>
      <c r="BE57" s="82">
        <f>SUM('[1]ПОЛНАЯ СЕБЕСТОИМОСТЬ СТОКИ 2018'!Z172)</f>
        <v>0</v>
      </c>
      <c r="BF57" s="95">
        <v>0</v>
      </c>
      <c r="BG57" s="91">
        <f>SUM('[1]Произв. прогр. Стоки (СВОД)'!T55)</f>
        <v>0</v>
      </c>
      <c r="BH57" s="82">
        <f>SUM('[1]ПОЛНАЯ СЕБЕСТОИМОСТЬ СТОКИ 2018'!AA172)</f>
        <v>0</v>
      </c>
      <c r="BI57" s="82">
        <f>SUM('[1]ПОЛНАЯ СЕБЕСТОИМОСТЬ СТОКИ 2018'!AB172)</f>
        <v>0</v>
      </c>
      <c r="BJ57" s="82">
        <f>SUM('[1]ПОЛНАЯ СЕБЕСТОИМОСТЬ СТОКИ 2018'!AC172)</f>
        <v>0</v>
      </c>
      <c r="BK57" s="95">
        <v>0</v>
      </c>
      <c r="BL57" s="91">
        <f>SUM('[1]Произв. прогр. Стоки (СВОД)'!U55)</f>
        <v>0</v>
      </c>
      <c r="BM57" s="82">
        <f>SUM('[1]ПОЛНАЯ СЕБЕСТОИМОСТЬ СТОКИ 2018'!AD172)</f>
        <v>0</v>
      </c>
      <c r="BN57" s="82">
        <f>SUM('[1]ПОЛНАЯ СЕБЕСТОИМОСТЬ СТОКИ 2018'!AE172)</f>
        <v>0</v>
      </c>
      <c r="BO57" s="82">
        <f>SUM('[1]ПОЛНАЯ СЕБЕСТОИМОСТЬ СТОКИ 2018'!AF172)</f>
        <v>0</v>
      </c>
      <c r="BP57" s="95">
        <v>0</v>
      </c>
      <c r="BQ57" s="166">
        <f t="shared" si="131"/>
        <v>0</v>
      </c>
      <c r="BR57" s="166">
        <f t="shared" si="131"/>
        <v>0</v>
      </c>
      <c r="BS57" s="166">
        <f t="shared" si="132"/>
        <v>0</v>
      </c>
      <c r="BT57" s="94">
        <f t="shared" si="114"/>
        <v>0</v>
      </c>
      <c r="BU57" s="94" t="e">
        <f t="shared" si="115"/>
        <v>#DIV/0!</v>
      </c>
      <c r="BV57" s="166">
        <f t="shared" si="133"/>
        <v>0</v>
      </c>
      <c r="BW57" s="166">
        <f t="shared" si="133"/>
        <v>0</v>
      </c>
      <c r="BX57" s="155">
        <f>SUM('[1]ПОЛНАЯ СЕБЕСТОИМОСТЬ СТОКИ 2018'!AJ172)</f>
        <v>0</v>
      </c>
      <c r="BY57" s="155">
        <f>SUM('[1]ПОЛНАЯ СЕБЕСТОИМОСТЬ СТОКИ 2018'!AK172)</f>
        <v>0</v>
      </c>
      <c r="BZ57" s="166">
        <f t="shared" si="134"/>
        <v>0</v>
      </c>
      <c r="CA57" s="94">
        <f t="shared" si="135"/>
        <v>0</v>
      </c>
      <c r="CB57" s="94" t="e">
        <f t="shared" si="136"/>
        <v>#DIV/0!</v>
      </c>
    </row>
    <row r="58" spans="1:80" ht="18.75" customHeight="1" x14ac:dyDescent="0.3">
      <c r="A58" s="45" t="s">
        <v>89</v>
      </c>
      <c r="B58" s="82">
        <f>SUM('[1]Произв. прогр. Стоки (СВОД)'!E56)</f>
        <v>30.447373288280442</v>
      </c>
      <c r="C58" s="82">
        <f>SUM('[1]ПОЛНАЯ СЕБЕСТОИМОСТЬ СТОКИ 2018'!C173)</f>
        <v>0</v>
      </c>
      <c r="D58" s="83"/>
      <c r="E58" s="82">
        <f>SUM('[1]Произв. прогр. Стоки (СВОД)'!F56)</f>
        <v>30.447373288280442</v>
      </c>
      <c r="F58" s="82">
        <f>SUM('[1]ПОЛНАЯ СЕБЕСТОИМОСТЬ СТОКИ 2018'!D173)</f>
        <v>0</v>
      </c>
      <c r="G58" s="83"/>
      <c r="H58" s="82">
        <f>SUM('[1]Произв. прогр. Стоки (СВОД)'!G56)</f>
        <v>30.447373288280442</v>
      </c>
      <c r="I58" s="82">
        <f>SUM('[1]ПОЛНАЯ СЕБЕСТОИМОСТЬ СТОКИ 2018'!E173)</f>
        <v>0</v>
      </c>
      <c r="J58" s="83"/>
      <c r="K58" s="155">
        <f t="shared" si="122"/>
        <v>91.342119864841322</v>
      </c>
      <c r="L58" s="155">
        <f t="shared" si="122"/>
        <v>0</v>
      </c>
      <c r="M58" s="155">
        <f t="shared" si="122"/>
        <v>0</v>
      </c>
      <c r="N58" s="89">
        <f t="shared" si="96"/>
        <v>-91.342119864841322</v>
      </c>
      <c r="O58" s="89">
        <f t="shared" si="97"/>
        <v>-100</v>
      </c>
      <c r="P58" s="82">
        <f>SUM('[1]Произв. прогр. Стоки (СВОД)'!I56)</f>
        <v>30.447373288280442</v>
      </c>
      <c r="Q58" s="82">
        <f>SUM('[1]ПОЛНАЯ СЕБЕСТОИМОСТЬ СТОКИ 2018'!H173)</f>
        <v>0</v>
      </c>
      <c r="R58" s="83"/>
      <c r="S58" s="82">
        <f>SUM('[1]Произв. прогр. Стоки (СВОД)'!J56)</f>
        <v>30.447373288280442</v>
      </c>
      <c r="T58" s="82">
        <f>SUM('[1]ПОЛНАЯ СЕБЕСТОИМОСТЬ СТОКИ 2018'!I173)</f>
        <v>0</v>
      </c>
      <c r="U58" s="83">
        <v>0</v>
      </c>
      <c r="V58" s="82">
        <f>SUM('[1]Произв. прогр. Стоки (СВОД)'!K56)</f>
        <v>30.447373288280442</v>
      </c>
      <c r="W58" s="82">
        <f>SUM('[1]ПОЛНАЯ СЕБЕСТОИМОСТЬ СТОКИ 2018'!J173)</f>
        <v>0</v>
      </c>
      <c r="X58" s="83"/>
      <c r="Y58" s="155">
        <f t="shared" si="123"/>
        <v>91.342119864841322</v>
      </c>
      <c r="Z58" s="155">
        <f t="shared" si="123"/>
        <v>0</v>
      </c>
      <c r="AA58" s="155">
        <f t="shared" si="123"/>
        <v>0</v>
      </c>
      <c r="AB58" s="89">
        <f t="shared" si="99"/>
        <v>-91.342119864841322</v>
      </c>
      <c r="AC58" s="89">
        <f t="shared" si="100"/>
        <v>-100</v>
      </c>
      <c r="AD58" s="155">
        <f t="shared" si="124"/>
        <v>182.68423972968264</v>
      </c>
      <c r="AE58" s="155">
        <f t="shared" si="124"/>
        <v>0</v>
      </c>
      <c r="AF58" s="173">
        <f t="shared" si="124"/>
        <v>0</v>
      </c>
      <c r="AG58" s="89">
        <f t="shared" si="103"/>
        <v>-182.68423972968264</v>
      </c>
      <c r="AH58" s="89">
        <f t="shared" si="104"/>
        <v>-100</v>
      </c>
      <c r="AI58" s="82">
        <f>SUM('[1]Произв. прогр. Стоки (СВОД)'!N56)</f>
        <v>30.447373288280442</v>
      </c>
      <c r="AJ58" s="82">
        <f>SUM('[1]ПОЛНАЯ СЕБЕСТОИМОСТЬ СТОКИ 2018'!P173)</f>
        <v>0</v>
      </c>
      <c r="AK58" s="83">
        <v>0</v>
      </c>
      <c r="AL58" s="82">
        <f>SUM('[1]Произв. прогр. Стоки (СВОД)'!O56)</f>
        <v>30.447373288280442</v>
      </c>
      <c r="AM58" s="82">
        <f>SUM('[1]ПОЛНАЯ СЕБЕСТОИМОСТЬ СТОКИ 2018'!Q173)</f>
        <v>0</v>
      </c>
      <c r="AN58" s="83">
        <v>0</v>
      </c>
      <c r="AO58" s="82">
        <f>SUM('[1]Произв. прогр. Стоки (СВОД)'!P56)</f>
        <v>30.447373288280442</v>
      </c>
      <c r="AP58" s="82">
        <f>SUM('[1]ПОЛНАЯ СЕБЕСТОИМОСТЬ СТОКИ 2018'!R173)</f>
        <v>0</v>
      </c>
      <c r="AQ58" s="83">
        <v>0</v>
      </c>
      <c r="AR58" s="155">
        <f t="shared" si="125"/>
        <v>91.342119864841322</v>
      </c>
      <c r="AS58" s="155">
        <f t="shared" si="125"/>
        <v>0</v>
      </c>
      <c r="AT58" s="155">
        <f t="shared" si="125"/>
        <v>0</v>
      </c>
      <c r="AU58" s="89">
        <f t="shared" si="106"/>
        <v>-91.342119864841322</v>
      </c>
      <c r="AV58" s="89">
        <f t="shared" si="107"/>
        <v>-100</v>
      </c>
      <c r="AW58" s="155">
        <f t="shared" si="126"/>
        <v>274.02635959452397</v>
      </c>
      <c r="AX58" s="155">
        <f t="shared" si="126"/>
        <v>0</v>
      </c>
      <c r="AY58" s="155">
        <f t="shared" si="126"/>
        <v>0</v>
      </c>
      <c r="AZ58" s="89">
        <f t="shared" si="110"/>
        <v>-274.02635959452397</v>
      </c>
      <c r="BA58" s="89">
        <f t="shared" si="111"/>
        <v>-100</v>
      </c>
      <c r="BB58" s="82">
        <f>SUM('[1]Произв. прогр. Стоки (СВОД)'!S56)</f>
        <v>30.447373288280442</v>
      </c>
      <c r="BC58" s="82">
        <f>SUM('[1]ПОЛНАЯ СЕБЕСТОИМОСТЬ СТОКИ 2018'!X173)</f>
        <v>0</v>
      </c>
      <c r="BD58" s="82">
        <f>SUM('[1]ПОЛНАЯ СЕБЕСТОИМОСТЬ СТОКИ 2018'!Y173)</f>
        <v>0</v>
      </c>
      <c r="BE58" s="82">
        <f>SUM('[1]ПОЛНАЯ СЕБЕСТОИМОСТЬ СТОКИ 2018'!Z173)</f>
        <v>0</v>
      </c>
      <c r="BF58" s="83">
        <v>0</v>
      </c>
      <c r="BG58" s="82">
        <f>SUM('[1]Произв. прогр. Стоки (СВОД)'!T56)</f>
        <v>30.447373288280442</v>
      </c>
      <c r="BH58" s="82">
        <f>SUM('[1]ПОЛНАЯ СЕБЕСТОИМОСТЬ СТОКИ 2018'!AA173)</f>
        <v>0</v>
      </c>
      <c r="BI58" s="82">
        <f>SUM('[1]ПОЛНАЯ СЕБЕСТОИМОСТЬ СТОКИ 2018'!AB173)</f>
        <v>0</v>
      </c>
      <c r="BJ58" s="82">
        <f>SUM('[1]ПОЛНАЯ СЕБЕСТОИМОСТЬ СТОКИ 2018'!AC173)</f>
        <v>0</v>
      </c>
      <c r="BK58" s="83"/>
      <c r="BL58" s="82">
        <f>SUM('[1]Произв. прогр. Стоки (СВОД)'!U56)</f>
        <v>30.447373288280442</v>
      </c>
      <c r="BM58" s="82">
        <f>SUM('[1]ПОЛНАЯ СЕБЕСТОИМОСТЬ СТОКИ 2018'!AD173)</f>
        <v>0</v>
      </c>
      <c r="BN58" s="82">
        <f>SUM('[1]ПОЛНАЯ СЕБЕСТОИМОСТЬ СТОКИ 2018'!AE173)</f>
        <v>0</v>
      </c>
      <c r="BO58" s="82">
        <f>SUM('[1]ПОЛНАЯ СЕБЕСТОИМОСТЬ СТОКИ 2018'!AF173)</f>
        <v>0</v>
      </c>
      <c r="BP58" s="83"/>
      <c r="BQ58" s="155">
        <f t="shared" si="131"/>
        <v>91.342119864841322</v>
      </c>
      <c r="BR58" s="155">
        <f t="shared" si="131"/>
        <v>0</v>
      </c>
      <c r="BS58" s="155">
        <f t="shared" si="132"/>
        <v>0</v>
      </c>
      <c r="BT58" s="89">
        <f t="shared" si="114"/>
        <v>-91.342119864841322</v>
      </c>
      <c r="BU58" s="89">
        <f t="shared" si="115"/>
        <v>-100</v>
      </c>
      <c r="BV58" s="155">
        <f t="shared" si="133"/>
        <v>365.36847945936529</v>
      </c>
      <c r="BW58" s="155">
        <f t="shared" si="133"/>
        <v>0</v>
      </c>
      <c r="BX58" s="155">
        <f>SUM('[1]ПОЛНАЯ СЕБЕСТОИМОСТЬ СТОКИ 2018'!AJ173)</f>
        <v>0</v>
      </c>
      <c r="BY58" s="155">
        <f>SUM('[1]ПОЛНАЯ СЕБЕСТОИМОСТЬ СТОКИ 2018'!AK173)</f>
        <v>0</v>
      </c>
      <c r="BZ58" s="155">
        <f t="shared" si="134"/>
        <v>0</v>
      </c>
      <c r="CA58" s="89">
        <f t="shared" si="135"/>
        <v>-365.36847945936529</v>
      </c>
      <c r="CB58" s="89">
        <f t="shared" si="136"/>
        <v>-100</v>
      </c>
    </row>
    <row r="59" spans="1:80" ht="18.75" customHeight="1" x14ac:dyDescent="0.3">
      <c r="A59" s="39" t="s">
        <v>90</v>
      </c>
      <c r="B59" s="104">
        <f>SUM(B32+B33+B35+B36+B37+B38+B40+B45+B49+B56+B58)</f>
        <v>7224.0283028259628</v>
      </c>
      <c r="C59" s="104">
        <f t="shared" ref="C59:J59" si="137">SUM(C32+C33+C35+C36+C37+C38+C40+C45+C49+C56+C58)</f>
        <v>6173.19</v>
      </c>
      <c r="D59" s="104">
        <f t="shared" si="137"/>
        <v>6607.81</v>
      </c>
      <c r="E59" s="104">
        <f t="shared" si="137"/>
        <v>7211.4197232575007</v>
      </c>
      <c r="F59" s="104">
        <f t="shared" si="137"/>
        <v>5859.8200000000006</v>
      </c>
      <c r="G59" s="104">
        <f t="shared" si="137"/>
        <v>5728.56</v>
      </c>
      <c r="H59" s="104">
        <f t="shared" si="137"/>
        <v>7585.9787891391843</v>
      </c>
      <c r="I59" s="104">
        <f t="shared" si="137"/>
        <v>7630.9999999999991</v>
      </c>
      <c r="J59" s="104">
        <f t="shared" si="137"/>
        <v>6804.6799999999994</v>
      </c>
      <c r="K59" s="105">
        <f t="shared" si="122"/>
        <v>22021.42681522265</v>
      </c>
      <c r="L59" s="105">
        <f t="shared" si="122"/>
        <v>19664.009999999998</v>
      </c>
      <c r="M59" s="105">
        <f t="shared" si="122"/>
        <v>19141.05</v>
      </c>
      <c r="N59" s="102">
        <f t="shared" si="96"/>
        <v>-2357.4168152226521</v>
      </c>
      <c r="O59" s="102">
        <f t="shared" si="97"/>
        <v>-10.70510478273393</v>
      </c>
      <c r="P59" s="104">
        <f t="shared" ref="P59:X59" si="138">SUM(P32+P33+P35+P36+P37+P38+P40+P45+P49+P56+P58)</f>
        <v>7190.7087269656449</v>
      </c>
      <c r="Q59" s="104">
        <f t="shared" si="138"/>
        <v>6737.2000000000007</v>
      </c>
      <c r="R59" s="104">
        <f t="shared" si="138"/>
        <v>6865.4800000000005</v>
      </c>
      <c r="S59" s="104">
        <f t="shared" si="138"/>
        <v>7132.6995103809049</v>
      </c>
      <c r="T59" s="104">
        <f t="shared" si="138"/>
        <v>6494.0299999999988</v>
      </c>
      <c r="U59" s="104">
        <f t="shared" si="138"/>
        <v>6579.3200000000006</v>
      </c>
      <c r="V59" s="104">
        <f t="shared" si="138"/>
        <v>7505.6106172520913</v>
      </c>
      <c r="W59" s="104">
        <f t="shared" si="138"/>
        <v>7100.3099999999995</v>
      </c>
      <c r="X59" s="104">
        <f t="shared" si="138"/>
        <v>6776.66</v>
      </c>
      <c r="Y59" s="105">
        <f t="shared" si="123"/>
        <v>21829.018854598642</v>
      </c>
      <c r="Z59" s="105">
        <f t="shared" si="123"/>
        <v>20331.54</v>
      </c>
      <c r="AA59" s="105">
        <f t="shared" si="123"/>
        <v>20221.46</v>
      </c>
      <c r="AB59" s="102">
        <f t="shared" si="99"/>
        <v>-1497.4788545986412</v>
      </c>
      <c r="AC59" s="102">
        <f t="shared" si="100"/>
        <v>-6.8600373868071145</v>
      </c>
      <c r="AD59" s="105">
        <f t="shared" si="124"/>
        <v>43850.445669821289</v>
      </c>
      <c r="AE59" s="105">
        <f t="shared" si="124"/>
        <v>39995.550000000003</v>
      </c>
      <c r="AF59" s="180">
        <f t="shared" si="124"/>
        <v>39362.509999999995</v>
      </c>
      <c r="AG59" s="102">
        <f t="shared" si="103"/>
        <v>-3854.895669821286</v>
      </c>
      <c r="AH59" s="102">
        <f t="shared" si="104"/>
        <v>-8.7910068208823215</v>
      </c>
      <c r="AI59" s="104">
        <f t="shared" ref="AI59:AQ59" si="139">SUM(AI32+AI33+AI35+AI36+AI37+AI38+AI40+AI45+AI49+AI56+AI58)</f>
        <v>7398.0413363426314</v>
      </c>
      <c r="AJ59" s="104">
        <f t="shared" si="139"/>
        <v>7081.8200000000006</v>
      </c>
      <c r="AK59" s="104">
        <f t="shared" si="139"/>
        <v>6301</v>
      </c>
      <c r="AL59" s="104">
        <f t="shared" si="139"/>
        <v>7397.1957015947946</v>
      </c>
      <c r="AM59" s="104">
        <f t="shared" si="139"/>
        <v>6792.37</v>
      </c>
      <c r="AN59" s="104">
        <f t="shared" si="139"/>
        <v>7179.93</v>
      </c>
      <c r="AO59" s="104">
        <f t="shared" si="139"/>
        <v>7824.6712935682435</v>
      </c>
      <c r="AP59" s="104">
        <f t="shared" si="139"/>
        <v>6664.42</v>
      </c>
      <c r="AQ59" s="104">
        <f t="shared" si="139"/>
        <v>6585.5</v>
      </c>
      <c r="AR59" s="105">
        <f t="shared" si="125"/>
        <v>22619.908331505671</v>
      </c>
      <c r="AS59" s="105">
        <f t="shared" si="125"/>
        <v>20538.61</v>
      </c>
      <c r="AT59" s="105">
        <f t="shared" si="125"/>
        <v>20066.43</v>
      </c>
      <c r="AU59" s="102">
        <f t="shared" si="106"/>
        <v>-2081.2983315056699</v>
      </c>
      <c r="AV59" s="102">
        <f t="shared" si="107"/>
        <v>-9.2011793372600756</v>
      </c>
      <c r="AW59" s="105">
        <f t="shared" si="126"/>
        <v>66470.354001326952</v>
      </c>
      <c r="AX59" s="105">
        <f t="shared" si="126"/>
        <v>60534.16</v>
      </c>
      <c r="AY59" s="105">
        <f t="shared" si="126"/>
        <v>59428.939999999995</v>
      </c>
      <c r="AZ59" s="102">
        <f t="shared" si="110"/>
        <v>-5936.1940013269486</v>
      </c>
      <c r="BA59" s="102">
        <f t="shared" si="111"/>
        <v>-8.9305888173973678</v>
      </c>
      <c r="BB59" s="104">
        <f t="shared" ref="BB59:BP59" si="140">SUM(BB32+BB33+BB35+BB36+BB37+BB38+BB40+BB45+BB49+BB56+BB58)</f>
        <v>7469.0721846456354</v>
      </c>
      <c r="BC59" s="104">
        <f t="shared" si="140"/>
        <v>6749.0349999999999</v>
      </c>
      <c r="BD59" s="104">
        <f t="shared" si="140"/>
        <v>6748.07</v>
      </c>
      <c r="BE59" s="104">
        <f t="shared" si="140"/>
        <v>0.96499999999999997</v>
      </c>
      <c r="BF59" s="104">
        <f t="shared" si="140"/>
        <v>6043.1500000000005</v>
      </c>
      <c r="BG59" s="104">
        <f t="shared" si="140"/>
        <v>7478.6671602728484</v>
      </c>
      <c r="BH59" s="104">
        <f t="shared" si="140"/>
        <v>6465.6800000000012</v>
      </c>
      <c r="BI59" s="104">
        <f t="shared" si="140"/>
        <v>6465.6800000000012</v>
      </c>
      <c r="BJ59" s="104">
        <f t="shared" si="140"/>
        <v>13.634999999999998</v>
      </c>
      <c r="BK59" s="104">
        <f t="shared" si="140"/>
        <v>6312.51</v>
      </c>
      <c r="BL59" s="104">
        <f t="shared" si="140"/>
        <v>7873.0885405705312</v>
      </c>
      <c r="BM59" s="104">
        <f t="shared" si="140"/>
        <v>6622.1500000000005</v>
      </c>
      <c r="BN59" s="104">
        <f t="shared" si="140"/>
        <v>6601.9400000000005</v>
      </c>
      <c r="BO59" s="104">
        <f t="shared" si="140"/>
        <v>20.21</v>
      </c>
      <c r="BP59" s="104">
        <f t="shared" si="140"/>
        <v>6574.7300000000005</v>
      </c>
      <c r="BQ59" s="105">
        <f t="shared" si="131"/>
        <v>22820.827885489016</v>
      </c>
      <c r="BR59" s="105">
        <f t="shared" si="131"/>
        <v>19836.865000000002</v>
      </c>
      <c r="BS59" s="105">
        <f t="shared" si="132"/>
        <v>18930.39</v>
      </c>
      <c r="BT59" s="102">
        <f t="shared" si="114"/>
        <v>-2983.9628854890143</v>
      </c>
      <c r="BU59" s="102">
        <f t="shared" si="115"/>
        <v>-13.075611894809541</v>
      </c>
      <c r="BV59" s="105">
        <f t="shared" si="133"/>
        <v>89291.181886815961</v>
      </c>
      <c r="BW59" s="105">
        <f t="shared" si="133"/>
        <v>80371.025000000009</v>
      </c>
      <c r="BX59" s="105">
        <f t="shared" ref="BX59:BY59" si="141">SUM(BX32+BX33+BX35+BX36+BX37+BX38+BX40+BX45+BX49+BX56+BX58)</f>
        <v>80078.30546136832</v>
      </c>
      <c r="BY59" s="105">
        <f t="shared" si="141"/>
        <v>292.71953863167732</v>
      </c>
      <c r="BZ59" s="105">
        <f t="shared" si="134"/>
        <v>78359.329999999987</v>
      </c>
      <c r="CA59" s="102">
        <f t="shared" si="135"/>
        <v>-8920.156886815952</v>
      </c>
      <c r="CB59" s="102">
        <f t="shared" si="136"/>
        <v>-9.989963956489003</v>
      </c>
    </row>
    <row r="60" spans="1:80" ht="18.75" customHeight="1" x14ac:dyDescent="0.3">
      <c r="A60" s="39" t="s">
        <v>91</v>
      </c>
      <c r="B60" s="104">
        <f>SUM(B9)</f>
        <v>277.74250000000001</v>
      </c>
      <c r="C60" s="104">
        <f t="shared" ref="C60:J60" si="142">SUM(C9)</f>
        <v>270.68799999999999</v>
      </c>
      <c r="D60" s="104">
        <f t="shared" si="142"/>
        <v>257.02000000000004</v>
      </c>
      <c r="E60" s="104">
        <f t="shared" si="142"/>
        <v>276.1275</v>
      </c>
      <c r="F60" s="104">
        <f t="shared" si="142"/>
        <v>264.64999999999998</v>
      </c>
      <c r="G60" s="104">
        <f t="shared" si="142"/>
        <v>271.67999999999995</v>
      </c>
      <c r="H60" s="104">
        <f t="shared" si="142"/>
        <v>276.1275</v>
      </c>
      <c r="I60" s="104">
        <f t="shared" si="142"/>
        <v>261.37</v>
      </c>
      <c r="J60" s="104">
        <f t="shared" si="142"/>
        <v>261.83000000000004</v>
      </c>
      <c r="K60" s="105">
        <f t="shared" si="122"/>
        <v>829.99749999999995</v>
      </c>
      <c r="L60" s="105">
        <f t="shared" si="122"/>
        <v>796.70799999999997</v>
      </c>
      <c r="M60" s="105">
        <f t="shared" si="122"/>
        <v>790.53000000000009</v>
      </c>
      <c r="N60" s="102">
        <f t="shared" si="96"/>
        <v>-33.289499999999975</v>
      </c>
      <c r="O60" s="102">
        <f t="shared" si="97"/>
        <v>-4.010795213238592</v>
      </c>
      <c r="P60" s="104">
        <f t="shared" ref="P60:X60" si="143">SUM(P9)</f>
        <v>274.51249999999993</v>
      </c>
      <c r="Q60" s="104">
        <f t="shared" si="143"/>
        <v>274.02999999999997</v>
      </c>
      <c r="R60" s="104">
        <f t="shared" si="143"/>
        <v>285.02999999999997</v>
      </c>
      <c r="S60" s="104">
        <f t="shared" si="143"/>
        <v>259.97749999999996</v>
      </c>
      <c r="T60" s="104">
        <f t="shared" si="143"/>
        <v>261.78999999999996</v>
      </c>
      <c r="U60" s="104">
        <f t="shared" si="143"/>
        <v>266.5</v>
      </c>
      <c r="V60" s="104">
        <f t="shared" si="143"/>
        <v>259.97749999999996</v>
      </c>
      <c r="W60" s="104">
        <f t="shared" si="143"/>
        <v>281.02999999999997</v>
      </c>
      <c r="X60" s="104">
        <f t="shared" si="143"/>
        <v>259.78999999999996</v>
      </c>
      <c r="Y60" s="105">
        <f t="shared" si="123"/>
        <v>794.46749999999986</v>
      </c>
      <c r="Z60" s="105">
        <f t="shared" si="123"/>
        <v>816.84999999999991</v>
      </c>
      <c r="AA60" s="105">
        <f t="shared" si="123"/>
        <v>811.31999999999994</v>
      </c>
      <c r="AB60" s="102">
        <f t="shared" si="99"/>
        <v>22.38250000000005</v>
      </c>
      <c r="AC60" s="102">
        <f t="shared" si="100"/>
        <v>2.8172958616935309</v>
      </c>
      <c r="AD60" s="105">
        <f t="shared" si="124"/>
        <v>1624.4649999999997</v>
      </c>
      <c r="AE60" s="105">
        <f t="shared" si="124"/>
        <v>1613.558</v>
      </c>
      <c r="AF60" s="180">
        <f t="shared" si="124"/>
        <v>1601.85</v>
      </c>
      <c r="AG60" s="102">
        <f t="shared" si="103"/>
        <v>-10.906999999999698</v>
      </c>
      <c r="AH60" s="102">
        <f t="shared" si="104"/>
        <v>-0.67142105246956385</v>
      </c>
      <c r="AI60" s="104">
        <f t="shared" ref="AI60:AQ60" si="144">SUM(AI9)</f>
        <v>259.97749999999996</v>
      </c>
      <c r="AJ60" s="104">
        <f t="shared" si="144"/>
        <v>241.94</v>
      </c>
      <c r="AK60" s="104">
        <f t="shared" si="144"/>
        <v>232.16</v>
      </c>
      <c r="AL60" s="104">
        <f t="shared" si="144"/>
        <v>259.97749999999996</v>
      </c>
      <c r="AM60" s="104">
        <f t="shared" si="144"/>
        <v>258.52</v>
      </c>
      <c r="AN60" s="104">
        <f t="shared" si="144"/>
        <v>244.42</v>
      </c>
      <c r="AO60" s="104">
        <f t="shared" si="144"/>
        <v>274.51249999999993</v>
      </c>
      <c r="AP60" s="104">
        <f t="shared" si="144"/>
        <v>257.13</v>
      </c>
      <c r="AQ60" s="104">
        <f t="shared" si="144"/>
        <v>260.64999999999998</v>
      </c>
      <c r="AR60" s="105">
        <f t="shared" si="125"/>
        <v>794.46749999999986</v>
      </c>
      <c r="AS60" s="105">
        <f t="shared" si="125"/>
        <v>757.58999999999992</v>
      </c>
      <c r="AT60" s="105">
        <f t="shared" si="125"/>
        <v>737.23</v>
      </c>
      <c r="AU60" s="102">
        <f t="shared" si="106"/>
        <v>-36.877499999999941</v>
      </c>
      <c r="AV60" s="102">
        <f t="shared" si="107"/>
        <v>-4.6417883676802321</v>
      </c>
      <c r="AW60" s="105">
        <f t="shared" si="126"/>
        <v>2418.9324999999994</v>
      </c>
      <c r="AX60" s="105">
        <f t="shared" si="126"/>
        <v>2371.1480000000001</v>
      </c>
      <c r="AY60" s="105">
        <f t="shared" si="126"/>
        <v>2339.08</v>
      </c>
      <c r="AZ60" s="102">
        <f t="shared" si="110"/>
        <v>-47.784499999999298</v>
      </c>
      <c r="BA60" s="102">
        <f t="shared" si="111"/>
        <v>-1.9754375122083525</v>
      </c>
      <c r="BB60" s="104">
        <f t="shared" ref="BB60:BP60" si="145">SUM(BB9)</f>
        <v>276.1275</v>
      </c>
      <c r="BC60" s="104">
        <f t="shared" si="145"/>
        <v>260.77999999999997</v>
      </c>
      <c r="BD60" s="104">
        <f t="shared" si="145"/>
        <v>260.24</v>
      </c>
      <c r="BE60" s="104">
        <f t="shared" si="145"/>
        <v>0.54</v>
      </c>
      <c r="BF60" s="104">
        <f t="shared" si="145"/>
        <v>302.05</v>
      </c>
      <c r="BG60" s="104">
        <f t="shared" si="145"/>
        <v>276.1275</v>
      </c>
      <c r="BH60" s="104">
        <f t="shared" si="145"/>
        <v>261.19</v>
      </c>
      <c r="BI60" s="104">
        <f t="shared" si="145"/>
        <v>260.63</v>
      </c>
      <c r="BJ60" s="104">
        <f t="shared" si="145"/>
        <v>0.56000000000000005</v>
      </c>
      <c r="BK60" s="104">
        <f t="shared" si="145"/>
        <v>289.8</v>
      </c>
      <c r="BL60" s="104">
        <f t="shared" si="145"/>
        <v>277.74250000000001</v>
      </c>
      <c r="BM60" s="104">
        <f t="shared" si="145"/>
        <v>257.25</v>
      </c>
      <c r="BN60" s="104">
        <f t="shared" si="145"/>
        <v>253.35</v>
      </c>
      <c r="BO60" s="104">
        <f t="shared" si="145"/>
        <v>3.9</v>
      </c>
      <c r="BP60" s="104">
        <f t="shared" si="145"/>
        <v>266.39</v>
      </c>
      <c r="BQ60" s="105">
        <f t="shared" si="131"/>
        <v>829.99749999999995</v>
      </c>
      <c r="BR60" s="105">
        <f t="shared" si="131"/>
        <v>779.22</v>
      </c>
      <c r="BS60" s="105">
        <f t="shared" si="132"/>
        <v>858.24</v>
      </c>
      <c r="BT60" s="102">
        <f t="shared" si="114"/>
        <v>-50.777499999999918</v>
      </c>
      <c r="BU60" s="102">
        <f t="shared" si="115"/>
        <v>-6.1177895114141814</v>
      </c>
      <c r="BV60" s="105">
        <f t="shared" si="133"/>
        <v>3248.9299999999994</v>
      </c>
      <c r="BW60" s="105">
        <f t="shared" si="133"/>
        <v>3150.3680000000004</v>
      </c>
      <c r="BX60" s="105">
        <f t="shared" ref="BX60:BY60" si="146">SUM(BX9)</f>
        <v>3132.12</v>
      </c>
      <c r="BY60" s="105">
        <f t="shared" si="146"/>
        <v>18.248000000000001</v>
      </c>
      <c r="BZ60" s="105">
        <f t="shared" si="134"/>
        <v>3197.3199999999997</v>
      </c>
      <c r="CA60" s="102">
        <f t="shared" si="135"/>
        <v>-98.561999999998989</v>
      </c>
      <c r="CB60" s="102">
        <f t="shared" si="136"/>
        <v>-3.0336757024620109</v>
      </c>
    </row>
    <row r="61" spans="1:80" ht="18.75" customHeight="1" x14ac:dyDescent="0.3">
      <c r="A61" s="39" t="s">
        <v>92</v>
      </c>
      <c r="B61" s="104">
        <f t="shared" ref="B61:M61" si="147">SUM(B59/B60)</f>
        <v>26.009805135425665</v>
      </c>
      <c r="C61" s="104">
        <f t="shared" si="147"/>
        <v>22.805554734602197</v>
      </c>
      <c r="D61" s="104">
        <f t="shared" si="147"/>
        <v>25.709322231732937</v>
      </c>
      <c r="E61" s="104">
        <f t="shared" si="147"/>
        <v>26.116267750432321</v>
      </c>
      <c r="F61" s="104">
        <f t="shared" si="147"/>
        <v>22.141772151898738</v>
      </c>
      <c r="G61" s="104">
        <f t="shared" si="147"/>
        <v>21.085689045936402</v>
      </c>
      <c r="H61" s="104">
        <f t="shared" si="147"/>
        <v>27.472739184395557</v>
      </c>
      <c r="I61" s="104">
        <f t="shared" si="147"/>
        <v>29.196158702222899</v>
      </c>
      <c r="J61" s="104">
        <f t="shared" si="147"/>
        <v>25.988924111064424</v>
      </c>
      <c r="K61" s="105">
        <f t="shared" si="147"/>
        <v>26.53191945183287</v>
      </c>
      <c r="L61" s="105">
        <f t="shared" si="147"/>
        <v>24.681577190137414</v>
      </c>
      <c r="M61" s="105">
        <f t="shared" si="147"/>
        <v>24.212933095518192</v>
      </c>
      <c r="N61" s="102">
        <f t="shared" si="96"/>
        <v>-1.8503422616954559</v>
      </c>
      <c r="O61" s="102">
        <f t="shared" si="97"/>
        <v>-6.9740233647800824</v>
      </c>
      <c r="P61" s="104">
        <f t="shared" ref="P61:AA61" si="148">SUM(P59/P60)</f>
        <v>26.194467381141649</v>
      </c>
      <c r="Q61" s="104">
        <f t="shared" si="148"/>
        <v>24.585629310659421</v>
      </c>
      <c r="R61" s="104">
        <f t="shared" si="148"/>
        <v>24.086868048977305</v>
      </c>
      <c r="S61" s="104">
        <f t="shared" si="148"/>
        <v>27.435833910168789</v>
      </c>
      <c r="T61" s="104">
        <f t="shared" si="148"/>
        <v>24.806256923488291</v>
      </c>
      <c r="U61" s="104">
        <f t="shared" si="148"/>
        <v>24.687879924953098</v>
      </c>
      <c r="V61" s="104">
        <f t="shared" si="148"/>
        <v>28.870231528698032</v>
      </c>
      <c r="W61" s="104">
        <f t="shared" si="148"/>
        <v>25.265309753407109</v>
      </c>
      <c r="X61" s="104">
        <f t="shared" si="148"/>
        <v>26.085145694599486</v>
      </c>
      <c r="Y61" s="105">
        <f t="shared" si="148"/>
        <v>27.476289281309363</v>
      </c>
      <c r="Z61" s="105">
        <f t="shared" si="148"/>
        <v>24.890175674848507</v>
      </c>
      <c r="AA61" s="105">
        <f t="shared" si="148"/>
        <v>24.924148301533304</v>
      </c>
      <c r="AB61" s="102">
        <f t="shared" si="99"/>
        <v>-2.5861136064608559</v>
      </c>
      <c r="AC61" s="102">
        <f t="shared" si="100"/>
        <v>-9.4121647213113651</v>
      </c>
      <c r="AD61" s="105">
        <f>SUM(AD59/AD60)</f>
        <v>26.99377682487545</v>
      </c>
      <c r="AE61" s="105">
        <f>SUM(AE59/AE60)</f>
        <v>24.787178397057932</v>
      </c>
      <c r="AF61" s="105">
        <f>SUM(AF59/AF60)</f>
        <v>24.57315603833068</v>
      </c>
      <c r="AG61" s="102">
        <f t="shared" si="103"/>
        <v>-2.2065984278175179</v>
      </c>
      <c r="AH61" s="102">
        <f t="shared" si="104"/>
        <v>-8.174470886875234</v>
      </c>
      <c r="AI61" s="104">
        <f t="shared" ref="AI61:AT61" si="149">SUM(AI59/AI60)</f>
        <v>28.456467718716553</v>
      </c>
      <c r="AJ61" s="104">
        <f t="shared" si="149"/>
        <v>29.270976275109533</v>
      </c>
      <c r="AK61" s="104">
        <f t="shared" si="149"/>
        <v>27.140764989662301</v>
      </c>
      <c r="AL61" s="104">
        <f t="shared" si="149"/>
        <v>28.453214995893088</v>
      </c>
      <c r="AM61" s="104">
        <f t="shared" si="149"/>
        <v>26.27406003403992</v>
      </c>
      <c r="AN61" s="104">
        <f t="shared" si="149"/>
        <v>29.375378446935606</v>
      </c>
      <c r="AO61" s="104">
        <f t="shared" si="149"/>
        <v>28.503879763465218</v>
      </c>
      <c r="AP61" s="104">
        <f t="shared" si="149"/>
        <v>25.918484813129545</v>
      </c>
      <c r="AQ61" s="104">
        <f t="shared" si="149"/>
        <v>25.265681948973722</v>
      </c>
      <c r="AR61" s="105">
        <f t="shared" si="149"/>
        <v>28.471785606718555</v>
      </c>
      <c r="AS61" s="105">
        <f t="shared" si="149"/>
        <v>27.110455523436162</v>
      </c>
      <c r="AT61" s="105">
        <f t="shared" si="149"/>
        <v>27.218683450212282</v>
      </c>
      <c r="AU61" s="102">
        <f t="shared" si="106"/>
        <v>-1.3613300832823931</v>
      </c>
      <c r="AV61" s="102">
        <f t="shared" si="107"/>
        <v>-4.7813301985568364</v>
      </c>
      <c r="AW61" s="105">
        <f>SUM(AW59/AW60)</f>
        <v>27.479209941297231</v>
      </c>
      <c r="AX61" s="105">
        <f>SUM(AX59/AX60)</f>
        <v>25.529473487104138</v>
      </c>
      <c r="AY61" s="105">
        <f>SUM(AY59/AY60)</f>
        <v>25.406971971886382</v>
      </c>
      <c r="AZ61" s="102">
        <f t="shared" si="110"/>
        <v>-1.9497364541930935</v>
      </c>
      <c r="BA61" s="102">
        <f t="shared" si="111"/>
        <v>-7.0953148156669696</v>
      </c>
      <c r="BB61" s="104">
        <f t="shared" ref="BB61:BS61" si="150">SUM(BB59/BB60)</f>
        <v>27.049360113156549</v>
      </c>
      <c r="BC61" s="104">
        <f t="shared" si="150"/>
        <v>25.880186363984972</v>
      </c>
      <c r="BD61" s="104">
        <f t="shared" si="150"/>
        <v>25.930179833999382</v>
      </c>
      <c r="BE61" s="104">
        <f t="shared" si="150"/>
        <v>1.7870370370370368</v>
      </c>
      <c r="BF61" s="104">
        <f t="shared" si="150"/>
        <v>20.007118026816752</v>
      </c>
      <c r="BG61" s="104">
        <f t="shared" si="150"/>
        <v>27.084108465375049</v>
      </c>
      <c r="BH61" s="104">
        <f t="shared" si="150"/>
        <v>24.754699643937368</v>
      </c>
      <c r="BI61" s="104">
        <f t="shared" si="150"/>
        <v>24.807888577677172</v>
      </c>
      <c r="BJ61" s="104">
        <f t="shared" si="150"/>
        <v>24.348214285714281</v>
      </c>
      <c r="BK61" s="104">
        <f t="shared" si="150"/>
        <v>21.782298136645963</v>
      </c>
      <c r="BL61" s="104">
        <f t="shared" si="150"/>
        <v>28.34671877933889</v>
      </c>
      <c r="BM61" s="104">
        <f t="shared" si="150"/>
        <v>25.742079689018468</v>
      </c>
      <c r="BN61" s="104">
        <f t="shared" si="150"/>
        <v>26.058575093743837</v>
      </c>
      <c r="BO61" s="104">
        <f t="shared" si="150"/>
        <v>5.1820512820512823</v>
      </c>
      <c r="BP61" s="104">
        <f t="shared" si="150"/>
        <v>24.680843875520857</v>
      </c>
      <c r="BQ61" s="105">
        <f t="shared" si="150"/>
        <v>27.495056172445118</v>
      </c>
      <c r="BR61" s="105">
        <f t="shared" si="150"/>
        <v>25.457335540668875</v>
      </c>
      <c r="BS61" s="105">
        <f t="shared" si="150"/>
        <v>22.057221756152124</v>
      </c>
      <c r="BT61" s="102">
        <f t="shared" si="114"/>
        <v>-2.0377206317762422</v>
      </c>
      <c r="BU61" s="102">
        <f t="shared" si="115"/>
        <v>-7.4112255635920343</v>
      </c>
      <c r="BV61" s="105">
        <f>SUM(BV59/BV60)</f>
        <v>27.48325814554822</v>
      </c>
      <c r="BW61" s="105">
        <f>SUM(BW59/BW60)</f>
        <v>25.511630704730369</v>
      </c>
      <c r="BX61" s="105">
        <f t="shared" ref="BX61:BY61" si="151">SUM(BX59/BX60)</f>
        <v>25.566806336081736</v>
      </c>
      <c r="BY61" s="105">
        <f t="shared" si="151"/>
        <v>16.041184712389157</v>
      </c>
      <c r="BZ61" s="105">
        <f>SUM(BZ59/BZ60)</f>
        <v>24.507815920833696</v>
      </c>
      <c r="CA61" s="102">
        <f t="shared" si="135"/>
        <v>-1.9716274408178514</v>
      </c>
      <c r="CB61" s="102">
        <f t="shared" si="136"/>
        <v>-7.1739217758547262</v>
      </c>
    </row>
    <row r="62" spans="1:80" ht="18.75" customHeight="1" x14ac:dyDescent="0.3">
      <c r="A62" s="39" t="s">
        <v>93</v>
      </c>
      <c r="B62" s="104">
        <f>SUM('[1]Произв. прогр. Стоки (СВОД)'!E60)</f>
        <v>1155.8933333333332</v>
      </c>
      <c r="C62" s="104"/>
      <c r="D62" s="104"/>
      <c r="E62" s="104">
        <f>SUM('[1]Произв. прогр. Стоки (СВОД)'!F60)</f>
        <v>1155.8933333333332</v>
      </c>
      <c r="F62" s="104"/>
      <c r="G62" s="104"/>
      <c r="H62" s="104">
        <f>SUM('[1]Произв. прогр. Стоки (СВОД)'!G60)</f>
        <v>1155.8933333333332</v>
      </c>
      <c r="I62" s="104"/>
      <c r="J62" s="104"/>
      <c r="K62" s="155">
        <f t="shared" ref="K62" si="152">SUM(B62+E62+H62)</f>
        <v>3467.6799999999994</v>
      </c>
      <c r="L62" s="155">
        <f t="shared" ref="L62:M65" si="153">SUM(C62+F62+I62)</f>
        <v>0</v>
      </c>
      <c r="M62" s="155">
        <f t="shared" si="153"/>
        <v>0</v>
      </c>
      <c r="N62" s="89">
        <f t="shared" si="96"/>
        <v>-3467.6799999999994</v>
      </c>
      <c r="O62" s="89">
        <f t="shared" si="97"/>
        <v>-100</v>
      </c>
      <c r="P62" s="104">
        <f>SUM('[1]Произв. прогр. Стоки (СВОД)'!I60)</f>
        <v>1155.8933333333332</v>
      </c>
      <c r="Q62" s="104"/>
      <c r="R62" s="104"/>
      <c r="S62" s="104">
        <f>SUM('[1]Произв. прогр. Стоки (СВОД)'!J60)</f>
        <v>1155.8933333333332</v>
      </c>
      <c r="T62" s="104"/>
      <c r="U62" s="104"/>
      <c r="V62" s="104">
        <f>SUM('[1]Произв. прогр. Стоки (СВОД)'!K60)</f>
        <v>1155.8933333333332</v>
      </c>
      <c r="W62" s="104"/>
      <c r="X62" s="104"/>
      <c r="Y62" s="155">
        <f t="shared" ref="Y62:AA65" si="154">SUM(P62+S62+V62)</f>
        <v>3467.6799999999994</v>
      </c>
      <c r="Z62" s="155">
        <f t="shared" si="154"/>
        <v>0</v>
      </c>
      <c r="AA62" s="155">
        <f t="shared" si="154"/>
        <v>0</v>
      </c>
      <c r="AB62" s="89">
        <f t="shared" si="99"/>
        <v>-3467.6799999999994</v>
      </c>
      <c r="AC62" s="89">
        <f t="shared" si="100"/>
        <v>-100</v>
      </c>
      <c r="AD62" s="155">
        <f t="shared" ref="AD62:AD63" si="155">SUM(K62+Y62)</f>
        <v>6935.3599999999988</v>
      </c>
      <c r="AE62" s="155">
        <f t="shared" ref="AE62:AF63" si="156">SUM(L62+Z62)</f>
        <v>0</v>
      </c>
      <c r="AF62" s="173">
        <f t="shared" si="156"/>
        <v>0</v>
      </c>
      <c r="AG62" s="89">
        <f t="shared" si="103"/>
        <v>-6935.3599999999988</v>
      </c>
      <c r="AH62" s="89">
        <f t="shared" si="104"/>
        <v>-100</v>
      </c>
      <c r="AI62" s="104">
        <f>SUM('[1]Произв. прогр. Стоки (СВОД)'!N60)</f>
        <v>1155.8933333333332</v>
      </c>
      <c r="AJ62" s="104"/>
      <c r="AK62" s="104"/>
      <c r="AL62" s="104">
        <f>SUM('[1]Произв. прогр. Стоки (СВОД)'!O60)</f>
        <v>1155.8933333333332</v>
      </c>
      <c r="AM62" s="104"/>
      <c r="AN62" s="104"/>
      <c r="AO62" s="104">
        <f>SUM('[1]Произв. прогр. Стоки (СВОД)'!P60)</f>
        <v>1155.8933333333332</v>
      </c>
      <c r="AP62" s="104"/>
      <c r="AQ62" s="104"/>
      <c r="AR62" s="155">
        <f t="shared" ref="AR62:AT65" si="157">SUM(AI62+AL62+AO62)</f>
        <v>3467.6799999999994</v>
      </c>
      <c r="AS62" s="155">
        <f t="shared" si="157"/>
        <v>0</v>
      </c>
      <c r="AT62" s="155">
        <f t="shared" si="157"/>
        <v>0</v>
      </c>
      <c r="AU62" s="89">
        <f t="shared" si="106"/>
        <v>-3467.6799999999994</v>
      </c>
      <c r="AV62" s="89">
        <f t="shared" si="107"/>
        <v>-100</v>
      </c>
      <c r="AW62" s="155">
        <f t="shared" ref="AW62:AW63" si="158">SUM(AD62+AR62)</f>
        <v>10403.039999999997</v>
      </c>
      <c r="AX62" s="155">
        <f t="shared" ref="AX62:AY63" si="159">SUM(AE62+AS62)</f>
        <v>0</v>
      </c>
      <c r="AY62" s="155">
        <f t="shared" si="159"/>
        <v>0</v>
      </c>
      <c r="AZ62" s="89">
        <f t="shared" si="110"/>
        <v>-10403.039999999997</v>
      </c>
      <c r="BA62" s="89">
        <f t="shared" si="111"/>
        <v>-100</v>
      </c>
      <c r="BB62" s="104">
        <f>SUM('[1]Произв. прогр. Стоки (СВОД)'!S60)</f>
        <v>1155.8933333333332</v>
      </c>
      <c r="BC62" s="104"/>
      <c r="BD62" s="104"/>
      <c r="BE62" s="104"/>
      <c r="BF62" s="104"/>
      <c r="BG62" s="104">
        <f>SUM('[1]Произв. прогр. Стоки (СВОД)'!T60)</f>
        <v>1155.8933333333332</v>
      </c>
      <c r="BH62" s="104"/>
      <c r="BI62" s="104"/>
      <c r="BJ62" s="104"/>
      <c r="BK62" s="104"/>
      <c r="BL62" s="104">
        <f>SUM('[1]Произв. прогр. Стоки (СВОД)'!U60)</f>
        <v>1155.8933333333332</v>
      </c>
      <c r="BM62" s="104"/>
      <c r="BN62" s="104"/>
      <c r="BO62" s="104"/>
      <c r="BP62" s="104"/>
      <c r="BQ62" s="155">
        <f t="shared" ref="BQ62:BR65" si="160">SUM(BB62+BG62+BL62)</f>
        <v>3467.6799999999994</v>
      </c>
      <c r="BR62" s="155">
        <f t="shared" si="160"/>
        <v>0</v>
      </c>
      <c r="BS62" s="155">
        <f>SUM(BF62+BK62+BP62)</f>
        <v>0</v>
      </c>
      <c r="BT62" s="89">
        <f t="shared" si="114"/>
        <v>-3467.6799999999994</v>
      </c>
      <c r="BU62" s="89">
        <f t="shared" si="115"/>
        <v>-100</v>
      </c>
      <c r="BV62" s="155">
        <f t="shared" ref="BV62:BW65" si="161">SUM(AW62+BQ62)</f>
        <v>13870.719999999998</v>
      </c>
      <c r="BW62" s="155">
        <f t="shared" si="161"/>
        <v>0</v>
      </c>
      <c r="BX62" s="155">
        <v>0</v>
      </c>
      <c r="BY62" s="155">
        <v>0</v>
      </c>
      <c r="BZ62" s="155">
        <f>SUM(AY62+BS62)</f>
        <v>0</v>
      </c>
      <c r="CA62" s="89">
        <f t="shared" si="135"/>
        <v>-13870.719999999998</v>
      </c>
      <c r="CB62" s="89">
        <f t="shared" si="136"/>
        <v>-100</v>
      </c>
    </row>
    <row r="63" spans="1:80" ht="18.75" customHeight="1" x14ac:dyDescent="0.3">
      <c r="A63" s="39" t="s">
        <v>94</v>
      </c>
      <c r="B63" s="104">
        <f>SUM(B59+B62)</f>
        <v>8379.9216361592953</v>
      </c>
      <c r="C63" s="104">
        <f t="shared" ref="C63:J63" si="162">SUM(C59+C62)</f>
        <v>6173.19</v>
      </c>
      <c r="D63" s="104">
        <f t="shared" si="162"/>
        <v>6607.81</v>
      </c>
      <c r="E63" s="104">
        <f t="shared" si="162"/>
        <v>8367.3130565908341</v>
      </c>
      <c r="F63" s="104">
        <f t="shared" si="162"/>
        <v>5859.8200000000006</v>
      </c>
      <c r="G63" s="104">
        <f t="shared" si="162"/>
        <v>5728.56</v>
      </c>
      <c r="H63" s="104">
        <f t="shared" si="162"/>
        <v>8741.8721224725177</v>
      </c>
      <c r="I63" s="104">
        <f t="shared" si="162"/>
        <v>7630.9999999999991</v>
      </c>
      <c r="J63" s="104">
        <f t="shared" si="162"/>
        <v>6804.6799999999994</v>
      </c>
      <c r="K63" s="155">
        <f t="shared" ref="K63:K65" si="163">SUM(B63+E63+H63)</f>
        <v>25489.106815222643</v>
      </c>
      <c r="L63" s="155">
        <f t="shared" si="153"/>
        <v>19664.009999999998</v>
      </c>
      <c r="M63" s="155">
        <f t="shared" si="153"/>
        <v>19141.05</v>
      </c>
      <c r="N63" s="89">
        <f t="shared" si="96"/>
        <v>-5825.0968152226451</v>
      </c>
      <c r="O63" s="89">
        <f t="shared" si="97"/>
        <v>-22.853279471306433</v>
      </c>
      <c r="P63" s="104">
        <f t="shared" ref="P63:X63" si="164">SUM(P59+P62)</f>
        <v>8346.6020602989774</v>
      </c>
      <c r="Q63" s="104">
        <f t="shared" si="164"/>
        <v>6737.2000000000007</v>
      </c>
      <c r="R63" s="104">
        <f t="shared" si="164"/>
        <v>6865.4800000000005</v>
      </c>
      <c r="S63" s="104">
        <f t="shared" si="164"/>
        <v>8288.5928437142375</v>
      </c>
      <c r="T63" s="104">
        <f t="shared" si="164"/>
        <v>6494.0299999999988</v>
      </c>
      <c r="U63" s="104">
        <f t="shared" si="164"/>
        <v>6579.3200000000006</v>
      </c>
      <c r="V63" s="104">
        <f t="shared" si="164"/>
        <v>8661.5039505854238</v>
      </c>
      <c r="W63" s="104">
        <f t="shared" si="164"/>
        <v>7100.3099999999995</v>
      </c>
      <c r="X63" s="104">
        <f t="shared" si="164"/>
        <v>6776.66</v>
      </c>
      <c r="Y63" s="155">
        <f t="shared" si="154"/>
        <v>25296.698854598639</v>
      </c>
      <c r="Z63" s="155">
        <f t="shared" si="154"/>
        <v>20331.54</v>
      </c>
      <c r="AA63" s="155">
        <f t="shared" si="154"/>
        <v>20221.46</v>
      </c>
      <c r="AB63" s="89">
        <f t="shared" si="99"/>
        <v>-4965.1588545986378</v>
      </c>
      <c r="AC63" s="89">
        <f t="shared" si="100"/>
        <v>-19.627694835352127</v>
      </c>
      <c r="AD63" s="155">
        <f t="shared" si="155"/>
        <v>50785.805669821282</v>
      </c>
      <c r="AE63" s="155">
        <f t="shared" si="156"/>
        <v>39995.550000000003</v>
      </c>
      <c r="AF63" s="173">
        <f t="shared" si="156"/>
        <v>39362.509999999995</v>
      </c>
      <c r="AG63" s="89">
        <f t="shared" si="103"/>
        <v>-10790.255669821279</v>
      </c>
      <c r="AH63" s="89">
        <f t="shared" si="104"/>
        <v>-21.246597405529062</v>
      </c>
      <c r="AI63" s="104">
        <f t="shared" ref="AI63:AQ63" si="165">SUM(AI59+AI62)</f>
        <v>8553.934669675964</v>
      </c>
      <c r="AJ63" s="104">
        <f t="shared" si="165"/>
        <v>7081.8200000000006</v>
      </c>
      <c r="AK63" s="104">
        <f t="shared" si="165"/>
        <v>6301</v>
      </c>
      <c r="AL63" s="104">
        <f t="shared" si="165"/>
        <v>8553.0890349281271</v>
      </c>
      <c r="AM63" s="104">
        <f t="shared" si="165"/>
        <v>6792.37</v>
      </c>
      <c r="AN63" s="104">
        <f t="shared" si="165"/>
        <v>7179.93</v>
      </c>
      <c r="AO63" s="104">
        <f t="shared" si="165"/>
        <v>8980.564626901576</v>
      </c>
      <c r="AP63" s="104">
        <f t="shared" si="165"/>
        <v>6664.42</v>
      </c>
      <c r="AQ63" s="104">
        <f t="shared" si="165"/>
        <v>6585.5</v>
      </c>
      <c r="AR63" s="155">
        <f t="shared" si="157"/>
        <v>26087.588331505671</v>
      </c>
      <c r="AS63" s="155">
        <f t="shared" si="157"/>
        <v>20538.61</v>
      </c>
      <c r="AT63" s="155">
        <f t="shared" si="157"/>
        <v>20066.43</v>
      </c>
      <c r="AU63" s="89">
        <f t="shared" si="106"/>
        <v>-5548.9783315056702</v>
      </c>
      <c r="AV63" s="89">
        <f t="shared" si="107"/>
        <v>-21.270568444244557</v>
      </c>
      <c r="AW63" s="155">
        <f t="shared" si="158"/>
        <v>76873.39400132696</v>
      </c>
      <c r="AX63" s="155">
        <f t="shared" si="159"/>
        <v>60534.16</v>
      </c>
      <c r="AY63" s="155">
        <f t="shared" si="159"/>
        <v>59428.939999999995</v>
      </c>
      <c r="AZ63" s="89">
        <f t="shared" si="110"/>
        <v>-16339.234001326957</v>
      </c>
      <c r="BA63" s="89">
        <f t="shared" si="111"/>
        <v>-21.254732165259824</v>
      </c>
      <c r="BB63" s="104">
        <f t="shared" ref="BB63:BP63" si="166">SUM(BB59+BB62)</f>
        <v>8624.9655179789679</v>
      </c>
      <c r="BC63" s="104">
        <f t="shared" si="166"/>
        <v>6749.0349999999999</v>
      </c>
      <c r="BD63" s="104">
        <f t="shared" si="166"/>
        <v>6748.07</v>
      </c>
      <c r="BE63" s="104">
        <f t="shared" si="166"/>
        <v>0.96499999999999997</v>
      </c>
      <c r="BF63" s="104">
        <f t="shared" si="166"/>
        <v>6043.1500000000005</v>
      </c>
      <c r="BG63" s="104">
        <f t="shared" si="166"/>
        <v>8634.5604936061809</v>
      </c>
      <c r="BH63" s="104">
        <f t="shared" si="166"/>
        <v>6465.6800000000012</v>
      </c>
      <c r="BI63" s="104">
        <f t="shared" si="166"/>
        <v>6465.6800000000012</v>
      </c>
      <c r="BJ63" s="104">
        <f t="shared" si="166"/>
        <v>13.634999999999998</v>
      </c>
      <c r="BK63" s="104">
        <f t="shared" si="166"/>
        <v>6312.51</v>
      </c>
      <c r="BL63" s="104">
        <f t="shared" si="166"/>
        <v>9028.9818739038637</v>
      </c>
      <c r="BM63" s="104">
        <f t="shared" si="166"/>
        <v>6622.1500000000005</v>
      </c>
      <c r="BN63" s="104">
        <f t="shared" si="166"/>
        <v>6601.9400000000005</v>
      </c>
      <c r="BO63" s="104">
        <f t="shared" si="166"/>
        <v>20.21</v>
      </c>
      <c r="BP63" s="104">
        <f t="shared" si="166"/>
        <v>6574.7300000000005</v>
      </c>
      <c r="BQ63" s="105">
        <f t="shared" si="160"/>
        <v>26288.507885489013</v>
      </c>
      <c r="BR63" s="105">
        <f t="shared" si="160"/>
        <v>19836.865000000002</v>
      </c>
      <c r="BS63" s="105">
        <f>SUM(BF63+BK63+BP63)</f>
        <v>18930.39</v>
      </c>
      <c r="BT63" s="102">
        <f t="shared" si="114"/>
        <v>-6451.642885489011</v>
      </c>
      <c r="BU63" s="102">
        <f t="shared" si="115"/>
        <v>-24.541685338673222</v>
      </c>
      <c r="BV63" s="105">
        <f t="shared" si="161"/>
        <v>103161.90188681598</v>
      </c>
      <c r="BW63" s="105">
        <f t="shared" si="161"/>
        <v>80371.025000000009</v>
      </c>
      <c r="BX63" s="105">
        <f t="shared" ref="BX63:BY63" si="167">SUM(BX59+BX62)</f>
        <v>80078.30546136832</v>
      </c>
      <c r="BY63" s="105">
        <f t="shared" si="167"/>
        <v>292.71953863167732</v>
      </c>
      <c r="BZ63" s="155">
        <f>SUM(AY63+BS63)</f>
        <v>78359.329999999987</v>
      </c>
      <c r="CA63" s="89">
        <f t="shared" si="135"/>
        <v>-22790.876886815968</v>
      </c>
      <c r="CB63" s="89">
        <f t="shared" si="136"/>
        <v>-22.092338809167135</v>
      </c>
    </row>
    <row r="64" spans="1:80" ht="18.75" customHeight="1" x14ac:dyDescent="0.3">
      <c r="A64" s="39" t="s">
        <v>95</v>
      </c>
      <c r="B64" s="104">
        <f>SUM('[1]Произв. прогр. Стоки (СВОД)'!E66)</f>
        <v>0</v>
      </c>
      <c r="C64" s="104">
        <f>SUM(C21-C59)</f>
        <v>1034.5100000000002</v>
      </c>
      <c r="D64" s="104">
        <f>SUM(D21-D59)</f>
        <v>-152.18000000000029</v>
      </c>
      <c r="E64" s="104">
        <f>SUM('[1]Произв. прогр. Стоки (СВОД)'!F66)</f>
        <v>0</v>
      </c>
      <c r="F64" s="104">
        <f>SUM(F21-F59)</f>
        <v>1187.3599999999997</v>
      </c>
      <c r="G64" s="104">
        <f>SUM(G21-G59)</f>
        <v>1095.2399999999998</v>
      </c>
      <c r="H64" s="104">
        <f>SUM('[1]Произв. прогр. Стоки (СВОД)'!G66)</f>
        <v>0</v>
      </c>
      <c r="I64" s="104">
        <f>SUM(I21-I59)</f>
        <v>-712.18999999999869</v>
      </c>
      <c r="J64" s="104">
        <f>SUM(J21-J59)</f>
        <v>-265.65999999999985</v>
      </c>
      <c r="K64" s="105">
        <f t="shared" si="163"/>
        <v>0</v>
      </c>
      <c r="L64" s="105">
        <f t="shared" si="153"/>
        <v>1509.6800000000012</v>
      </c>
      <c r="M64" s="105">
        <f t="shared" si="153"/>
        <v>677.39999999999964</v>
      </c>
      <c r="N64" s="102">
        <f t="shared" si="96"/>
        <v>1509.6800000000012</v>
      </c>
      <c r="O64" s="102" t="e">
        <f t="shared" si="97"/>
        <v>#DIV/0!</v>
      </c>
      <c r="P64" s="104">
        <f>SUM('[1]Произв. прогр. Стоки (СВОД)'!I66)</f>
        <v>0</v>
      </c>
      <c r="Q64" s="104">
        <f>SUM(Q21-Q59)</f>
        <v>556.22999999999956</v>
      </c>
      <c r="R64" s="104">
        <f>SUM(R21-R59)</f>
        <v>292.76000000000022</v>
      </c>
      <c r="S64" s="104">
        <f>SUM('[1]Произв. прогр. Стоки (СВОД)'!J66)</f>
        <v>0</v>
      </c>
      <c r="T64" s="104">
        <f>SUM(T21-T59)</f>
        <v>471.98000000000138</v>
      </c>
      <c r="U64" s="104">
        <f>SUM(U21-U59)</f>
        <v>113.49999999999909</v>
      </c>
      <c r="V64" s="104">
        <f>SUM('[1]Произв. прогр. Стоки (СВОД)'!K66)</f>
        <v>0</v>
      </c>
      <c r="W64" s="104">
        <f>SUM(W21-W59)</f>
        <v>338.95000000000073</v>
      </c>
      <c r="X64" s="104">
        <f>SUM(X21-X59)</f>
        <v>-292.4300000000012</v>
      </c>
      <c r="Y64" s="105">
        <f t="shared" si="154"/>
        <v>0</v>
      </c>
      <c r="Z64" s="105">
        <f t="shared" si="154"/>
        <v>1367.1600000000017</v>
      </c>
      <c r="AA64" s="105">
        <f t="shared" si="154"/>
        <v>113.82999999999811</v>
      </c>
      <c r="AB64" s="102">
        <f t="shared" si="99"/>
        <v>1367.1600000000017</v>
      </c>
      <c r="AC64" s="102" t="e">
        <f t="shared" si="100"/>
        <v>#DIV/0!</v>
      </c>
      <c r="AD64" s="105">
        <f t="shared" ref="AD64:AF65" si="168">SUM(K64+Y64)</f>
        <v>0</v>
      </c>
      <c r="AE64" s="105">
        <f t="shared" si="168"/>
        <v>2876.8400000000029</v>
      </c>
      <c r="AF64" s="180">
        <f t="shared" si="168"/>
        <v>791.22999999999774</v>
      </c>
      <c r="AG64" s="102">
        <f t="shared" si="103"/>
        <v>2876.8400000000029</v>
      </c>
      <c r="AH64" s="102" t="e">
        <f t="shared" si="104"/>
        <v>#DIV/0!</v>
      </c>
      <c r="AI64" s="104">
        <f>SUM('[1]Произв. прогр. Стоки (СВОД)'!N66)</f>
        <v>0</v>
      </c>
      <c r="AJ64" s="104">
        <f>SUM(AJ21-AJ59)</f>
        <v>1296.3499999999995</v>
      </c>
      <c r="AK64" s="104">
        <f>SUM(AK21-AK59)</f>
        <v>-122.69000000000051</v>
      </c>
      <c r="AL64" s="104">
        <f>SUM('[1]Произв. прогр. Стоки (СВОД)'!O66)</f>
        <v>0</v>
      </c>
      <c r="AM64" s="104">
        <f>SUM(AM21-AM59)</f>
        <v>2157.8199999999988</v>
      </c>
      <c r="AN64" s="104">
        <f>SUM(AN21-AN59)</f>
        <v>-674.83999999999924</v>
      </c>
      <c r="AO64" s="104">
        <f>SUM('[1]Произв. прогр. Стоки (СВОД)'!P66)</f>
        <v>0</v>
      </c>
      <c r="AP64" s="104">
        <f>SUM(AP21-AP59)</f>
        <v>2172.7100000000009</v>
      </c>
      <c r="AQ64" s="104">
        <f>SUM(AQ21-AQ59)</f>
        <v>309.52999999999975</v>
      </c>
      <c r="AR64" s="105">
        <f t="shared" si="157"/>
        <v>0</v>
      </c>
      <c r="AS64" s="105">
        <f t="shared" si="157"/>
        <v>5626.8799999999992</v>
      </c>
      <c r="AT64" s="105">
        <f t="shared" si="157"/>
        <v>-488</v>
      </c>
      <c r="AU64" s="102">
        <f t="shared" si="106"/>
        <v>5626.8799999999992</v>
      </c>
      <c r="AV64" s="102" t="e">
        <f t="shared" si="107"/>
        <v>#DIV/0!</v>
      </c>
      <c r="AW64" s="105">
        <f t="shared" ref="AW64:AY65" si="169">SUM(AD64+AR64)</f>
        <v>0</v>
      </c>
      <c r="AX64" s="105">
        <f t="shared" si="169"/>
        <v>8503.7200000000012</v>
      </c>
      <c r="AY64" s="105">
        <f t="shared" si="169"/>
        <v>303.22999999999774</v>
      </c>
      <c r="AZ64" s="102">
        <f t="shared" si="110"/>
        <v>8503.7200000000012</v>
      </c>
      <c r="BA64" s="102" t="e">
        <f t="shared" si="111"/>
        <v>#DIV/0!</v>
      </c>
      <c r="BB64" s="104">
        <f>SUM('[1]Произв. прогр. Стоки (СВОД)'!S66)</f>
        <v>0</v>
      </c>
      <c r="BC64" s="104">
        <f>SUM(BC21-BC59)</f>
        <v>2279.4349999999995</v>
      </c>
      <c r="BD64" s="104">
        <f>SUM(BD21-BD59)</f>
        <v>2272.66</v>
      </c>
      <c r="BE64" s="104">
        <f>SUM(BE21-BE59)</f>
        <v>6.7750000000000004</v>
      </c>
      <c r="BF64" s="104">
        <f>SUM(BF21-BF59)</f>
        <v>1998.5699999999997</v>
      </c>
      <c r="BG64" s="104">
        <f>SUM('[1]Произв. прогр. Стоки (СВОД)'!T66)</f>
        <v>0</v>
      </c>
      <c r="BH64" s="104">
        <f>SUM(BH21-BH59)</f>
        <v>2576.0699999999988</v>
      </c>
      <c r="BI64" s="104">
        <f>SUM(BI21-BI59)</f>
        <v>2568.2199999999984</v>
      </c>
      <c r="BJ64" s="104">
        <f>SUM(BJ21-BJ59)</f>
        <v>-5.7849999999999984</v>
      </c>
      <c r="BK64" s="104">
        <f>SUM(BK21-BK59)</f>
        <v>1400.4799999999996</v>
      </c>
      <c r="BL64" s="104">
        <f>SUM('[1]Произв. прогр. Стоки (СВОД)'!U66)</f>
        <v>0</v>
      </c>
      <c r="BM64" s="104">
        <f>SUM(BM21-BM59)</f>
        <v>2232.9399999999996</v>
      </c>
      <c r="BN64" s="104">
        <f t="shared" ref="BN64:BO64" si="170">SUM(BN21-BN59)</f>
        <v>2197.6299999999992</v>
      </c>
      <c r="BO64" s="104">
        <f t="shared" si="170"/>
        <v>35.31</v>
      </c>
      <c r="BP64" s="104">
        <f>SUM(BP21-BP59)</f>
        <v>471.48000000000047</v>
      </c>
      <c r="BQ64" s="105">
        <f t="shared" si="160"/>
        <v>0</v>
      </c>
      <c r="BR64" s="105">
        <f t="shared" si="160"/>
        <v>7088.4449999999979</v>
      </c>
      <c r="BS64" s="105">
        <f>SUM(BF64+BK64+BP64)</f>
        <v>3870.5299999999997</v>
      </c>
      <c r="BT64" s="102">
        <f t="shared" si="114"/>
        <v>7088.4449999999979</v>
      </c>
      <c r="BU64" s="102" t="e">
        <f t="shared" si="115"/>
        <v>#DIV/0!</v>
      </c>
      <c r="BV64" s="105">
        <f t="shared" si="161"/>
        <v>0</v>
      </c>
      <c r="BW64" s="105">
        <f t="shared" si="161"/>
        <v>15592.164999999999</v>
      </c>
      <c r="BX64" s="105">
        <f t="shared" ref="BX64:BY64" si="171">SUM(BX21-BX59)</f>
        <v>15625.034538631677</v>
      </c>
      <c r="BY64" s="105">
        <f t="shared" si="171"/>
        <v>-32.869538631677301</v>
      </c>
      <c r="BZ64" s="105">
        <f>SUM(AY64+BS64)</f>
        <v>4173.7599999999975</v>
      </c>
      <c r="CA64" s="102">
        <f t="shared" si="135"/>
        <v>15592.164999999999</v>
      </c>
      <c r="CB64" s="102" t="e">
        <f t="shared" si="136"/>
        <v>#DIV/0!</v>
      </c>
    </row>
    <row r="65" spans="1:88" ht="18.75" customHeight="1" x14ac:dyDescent="0.3">
      <c r="A65" s="39" t="s">
        <v>96</v>
      </c>
      <c r="B65" s="104">
        <f>SUM(B63+B64)</f>
        <v>8379.9216361592953</v>
      </c>
      <c r="C65" s="104">
        <f t="shared" ref="C65:J65" si="172">SUM(C63+C64)</f>
        <v>7207.7</v>
      </c>
      <c r="D65" s="104">
        <f t="shared" si="172"/>
        <v>6455.63</v>
      </c>
      <c r="E65" s="104">
        <f t="shared" si="172"/>
        <v>8367.3130565908341</v>
      </c>
      <c r="F65" s="104">
        <f t="shared" si="172"/>
        <v>7047.18</v>
      </c>
      <c r="G65" s="104">
        <f t="shared" si="172"/>
        <v>6823.8</v>
      </c>
      <c r="H65" s="104">
        <f t="shared" si="172"/>
        <v>8741.8721224725177</v>
      </c>
      <c r="I65" s="104">
        <f t="shared" si="172"/>
        <v>6918.81</v>
      </c>
      <c r="J65" s="104">
        <f t="shared" si="172"/>
        <v>6539.0199999999995</v>
      </c>
      <c r="K65" s="105">
        <f t="shared" si="163"/>
        <v>25489.106815222643</v>
      </c>
      <c r="L65" s="105">
        <f t="shared" si="153"/>
        <v>21173.690000000002</v>
      </c>
      <c r="M65" s="105">
        <f t="shared" si="153"/>
        <v>19818.45</v>
      </c>
      <c r="N65" s="102">
        <f t="shared" si="96"/>
        <v>-4315.4168152226412</v>
      </c>
      <c r="O65" s="102">
        <f t="shared" si="97"/>
        <v>-16.930435603358926</v>
      </c>
      <c r="P65" s="104">
        <f t="shared" ref="P65:X65" si="173">SUM(P63+P64)</f>
        <v>8346.6020602989774</v>
      </c>
      <c r="Q65" s="104">
        <f t="shared" si="173"/>
        <v>7293.43</v>
      </c>
      <c r="R65" s="104">
        <f t="shared" si="173"/>
        <v>7158.2400000000007</v>
      </c>
      <c r="S65" s="104">
        <f t="shared" si="173"/>
        <v>8288.5928437142375</v>
      </c>
      <c r="T65" s="104">
        <f t="shared" si="173"/>
        <v>6966.01</v>
      </c>
      <c r="U65" s="104">
        <f t="shared" si="173"/>
        <v>6692.82</v>
      </c>
      <c r="V65" s="104">
        <f t="shared" si="173"/>
        <v>8661.5039505854238</v>
      </c>
      <c r="W65" s="104">
        <f t="shared" si="173"/>
        <v>7439.26</v>
      </c>
      <c r="X65" s="104">
        <f t="shared" si="173"/>
        <v>6484.2299999999987</v>
      </c>
      <c r="Y65" s="105">
        <f t="shared" si="154"/>
        <v>25296.698854598639</v>
      </c>
      <c r="Z65" s="105">
        <f t="shared" si="154"/>
        <v>21698.7</v>
      </c>
      <c r="AA65" s="105">
        <f t="shared" si="154"/>
        <v>20335.29</v>
      </c>
      <c r="AB65" s="102">
        <f t="shared" si="99"/>
        <v>-3597.998854598638</v>
      </c>
      <c r="AC65" s="102">
        <f t="shared" si="100"/>
        <v>-14.223195189535826</v>
      </c>
      <c r="AD65" s="105">
        <f t="shared" si="168"/>
        <v>50785.805669821282</v>
      </c>
      <c r="AE65" s="105">
        <f t="shared" si="168"/>
        <v>42872.39</v>
      </c>
      <c r="AF65" s="180">
        <f t="shared" si="168"/>
        <v>40153.740000000005</v>
      </c>
      <c r="AG65" s="102">
        <f t="shared" si="103"/>
        <v>-7913.4156698212828</v>
      </c>
      <c r="AH65" s="102">
        <f t="shared" si="104"/>
        <v>-15.581943744812369</v>
      </c>
      <c r="AI65" s="104">
        <f t="shared" ref="AI65:AQ65" si="174">SUM(AI63+AI64)</f>
        <v>8553.934669675964</v>
      </c>
      <c r="AJ65" s="104">
        <f t="shared" si="174"/>
        <v>8378.17</v>
      </c>
      <c r="AK65" s="104">
        <f t="shared" si="174"/>
        <v>6178.3099999999995</v>
      </c>
      <c r="AL65" s="104">
        <f t="shared" si="174"/>
        <v>8553.0890349281271</v>
      </c>
      <c r="AM65" s="104">
        <f t="shared" si="174"/>
        <v>8950.1899999999987</v>
      </c>
      <c r="AN65" s="104">
        <f t="shared" si="174"/>
        <v>6505.0900000000011</v>
      </c>
      <c r="AO65" s="104">
        <f t="shared" si="174"/>
        <v>8980.564626901576</v>
      </c>
      <c r="AP65" s="104">
        <f t="shared" si="174"/>
        <v>8837.130000000001</v>
      </c>
      <c r="AQ65" s="104">
        <f t="shared" si="174"/>
        <v>6895.03</v>
      </c>
      <c r="AR65" s="105">
        <f t="shared" si="157"/>
        <v>26087.588331505671</v>
      </c>
      <c r="AS65" s="105">
        <f t="shared" si="157"/>
        <v>26165.49</v>
      </c>
      <c r="AT65" s="105">
        <f t="shared" si="157"/>
        <v>19578.43</v>
      </c>
      <c r="AU65" s="102">
        <f t="shared" si="106"/>
        <v>77.901668494330806</v>
      </c>
      <c r="AV65" s="102">
        <f t="shared" si="107"/>
        <v>0.29861583027301103</v>
      </c>
      <c r="AW65" s="105">
        <f t="shared" si="169"/>
        <v>76873.39400132696</v>
      </c>
      <c r="AX65" s="105">
        <f t="shared" si="169"/>
        <v>69037.88</v>
      </c>
      <c r="AY65" s="105">
        <f t="shared" si="169"/>
        <v>59732.170000000006</v>
      </c>
      <c r="AZ65" s="102">
        <f t="shared" si="110"/>
        <v>-7835.5140013269556</v>
      </c>
      <c r="BA65" s="102">
        <f t="shared" si="111"/>
        <v>-10.192751475486697</v>
      </c>
      <c r="BB65" s="104">
        <f t="shared" ref="BB65:BP65" si="175">SUM(BB63+BB64)</f>
        <v>8624.9655179789679</v>
      </c>
      <c r="BC65" s="104">
        <f t="shared" si="175"/>
        <v>9028.4699999999993</v>
      </c>
      <c r="BD65" s="104">
        <f t="shared" si="175"/>
        <v>9020.73</v>
      </c>
      <c r="BE65" s="104">
        <f t="shared" si="175"/>
        <v>7.74</v>
      </c>
      <c r="BF65" s="104">
        <f t="shared" si="175"/>
        <v>8041.72</v>
      </c>
      <c r="BG65" s="104">
        <f t="shared" si="175"/>
        <v>8634.5604936061809</v>
      </c>
      <c r="BH65" s="104">
        <f t="shared" si="175"/>
        <v>9041.75</v>
      </c>
      <c r="BI65" s="104">
        <f t="shared" si="175"/>
        <v>9033.9</v>
      </c>
      <c r="BJ65" s="104">
        <f t="shared" si="175"/>
        <v>7.85</v>
      </c>
      <c r="BK65" s="104">
        <f t="shared" si="175"/>
        <v>7712.99</v>
      </c>
      <c r="BL65" s="104">
        <f t="shared" si="175"/>
        <v>9028.9818739038637</v>
      </c>
      <c r="BM65" s="104">
        <f t="shared" si="175"/>
        <v>8855.09</v>
      </c>
      <c r="BN65" s="104">
        <f t="shared" si="175"/>
        <v>8799.57</v>
      </c>
      <c r="BO65" s="104">
        <f t="shared" si="175"/>
        <v>55.52</v>
      </c>
      <c r="BP65" s="104">
        <f t="shared" si="175"/>
        <v>7046.2100000000009</v>
      </c>
      <c r="BQ65" s="105">
        <f t="shared" si="160"/>
        <v>26288.507885489013</v>
      </c>
      <c r="BR65" s="105">
        <f t="shared" si="160"/>
        <v>26925.31</v>
      </c>
      <c r="BS65" s="105">
        <f>SUM(BF65+BK65+BP65)</f>
        <v>22800.92</v>
      </c>
      <c r="BT65" s="102">
        <f t="shared" si="114"/>
        <v>636.80211451098876</v>
      </c>
      <c r="BU65" s="102">
        <f t="shared" si="115"/>
        <v>2.4223592958750504</v>
      </c>
      <c r="BV65" s="105">
        <f t="shared" si="161"/>
        <v>103161.90188681598</v>
      </c>
      <c r="BW65" s="105">
        <f t="shared" si="161"/>
        <v>95963.19</v>
      </c>
      <c r="BX65" s="105">
        <f t="shared" ref="BX65:BY65" si="176">SUM(BX63+BX64)</f>
        <v>95703.34</v>
      </c>
      <c r="BY65" s="105">
        <f t="shared" si="176"/>
        <v>259.85000000000002</v>
      </c>
      <c r="BZ65" s="105">
        <f>SUM(AY65+BS65)</f>
        <v>82533.09</v>
      </c>
      <c r="CA65" s="102">
        <f t="shared" si="135"/>
        <v>-7198.7118868159741</v>
      </c>
      <c r="CB65" s="102">
        <f t="shared" si="136"/>
        <v>-6.9780720936242897</v>
      </c>
    </row>
    <row r="66" spans="1:88" ht="18.75" hidden="1" customHeight="1" x14ac:dyDescent="0.3">
      <c r="A66" s="39" t="s">
        <v>97</v>
      </c>
      <c r="B66" s="104">
        <f>SUM('[21]Произв. прогр. Стоки (СВОД)'!O62)</f>
        <v>0</v>
      </c>
      <c r="C66" s="181">
        <f>SUM(C65/C60)</f>
        <v>26.627334791346495</v>
      </c>
      <c r="D66" s="181">
        <f>SUM(D65/D60)</f>
        <v>25.117228231266047</v>
      </c>
      <c r="E66" s="104">
        <f>SUM('[21]Произв. прогр. Стоки (СВОД)'!P62)</f>
        <v>0</v>
      </c>
      <c r="F66" s="181"/>
      <c r="G66" s="181"/>
      <c r="H66" s="104">
        <f>SUM('[21]Произв. прогр. Стоки (СВОД)'!Q62)</f>
        <v>0</v>
      </c>
      <c r="I66" s="181"/>
      <c r="J66" s="181"/>
      <c r="K66" s="105"/>
      <c r="L66" s="105">
        <f t="shared" ref="L66" si="177">SUM(I66+J66+K66)</f>
        <v>0</v>
      </c>
      <c r="M66" s="105">
        <f t="shared" ref="M66" si="178">SUM(H66+L66)</f>
        <v>0</v>
      </c>
      <c r="N66" s="102">
        <f t="shared" si="96"/>
        <v>0</v>
      </c>
      <c r="O66" s="102" t="e">
        <f t="shared" si="97"/>
        <v>#DIV/0!</v>
      </c>
      <c r="P66" s="104">
        <f>SUM('[21]Произв. прогр. Стоки (СВОД)'!S62)</f>
        <v>0</v>
      </c>
      <c r="Q66" s="181"/>
      <c r="R66" s="181"/>
      <c r="S66" s="104">
        <f>SUM('[21]Произв. прогр. Стоки (СВОД)'!T62)</f>
        <v>0</v>
      </c>
      <c r="T66" s="181">
        <f t="shared" ref="T66" si="179">SUM(M66+S66)</f>
        <v>0</v>
      </c>
      <c r="U66" s="181"/>
      <c r="V66" s="104">
        <f>SUM('[21]Произв. прогр. Стоки (СВОД)'!U62)</f>
        <v>0</v>
      </c>
      <c r="W66" s="181"/>
      <c r="X66" s="181">
        <f t="shared" ref="X66" si="180">SUM(U66+V66+W66)</f>
        <v>0</v>
      </c>
      <c r="Y66" s="105"/>
      <c r="Z66" s="105">
        <f t="shared" ref="Z66" si="181">SUM(W66+X66+Y66)</f>
        <v>0</v>
      </c>
      <c r="AA66" s="105">
        <f t="shared" ref="AA66" si="182">SUM(V66+Z66)</f>
        <v>0</v>
      </c>
      <c r="AB66" s="102">
        <f t="shared" si="99"/>
        <v>0</v>
      </c>
      <c r="AC66" s="102" t="e">
        <f t="shared" si="100"/>
        <v>#DIV/0!</v>
      </c>
      <c r="AD66" s="182"/>
      <c r="AE66" s="182"/>
      <c r="AF66" s="182"/>
      <c r="AG66" s="102">
        <f t="shared" si="103"/>
        <v>0</v>
      </c>
      <c r="AH66" s="102" t="e">
        <f t="shared" si="104"/>
        <v>#DIV/0!</v>
      </c>
      <c r="AI66" s="104">
        <f>SUM('[21]Произв. прогр. Стоки (СВОД)'!X62)</f>
        <v>0</v>
      </c>
      <c r="AJ66" s="181"/>
      <c r="AK66" s="181"/>
      <c r="AL66" s="104">
        <f>SUM('[21]Произв. прогр. Стоки (СВОД)'!Y62)</f>
        <v>0</v>
      </c>
      <c r="AM66" s="181"/>
      <c r="AN66" s="181"/>
      <c r="AO66" s="104">
        <f>SUM('[21]Произв. прогр. Стоки (СВОД)'!Z62)</f>
        <v>0</v>
      </c>
      <c r="AP66" s="181"/>
      <c r="AQ66" s="181"/>
      <c r="AR66" s="105"/>
      <c r="AS66" s="105">
        <f t="shared" ref="AS66" si="183">SUM(AP66+AQ66+AR66)</f>
        <v>0</v>
      </c>
      <c r="AT66" s="105">
        <f t="shared" ref="AT66" si="184">SUM(AO66+AS66)</f>
        <v>0</v>
      </c>
      <c r="AU66" s="102">
        <f t="shared" si="106"/>
        <v>0</v>
      </c>
      <c r="AV66" s="102" t="e">
        <f t="shared" si="107"/>
        <v>#DIV/0!</v>
      </c>
      <c r="AW66" s="183"/>
      <c r="AX66" s="183"/>
      <c r="AY66" s="183"/>
      <c r="AZ66" s="102">
        <f t="shared" si="110"/>
        <v>0</v>
      </c>
      <c r="BA66" s="102" t="e">
        <f t="shared" si="111"/>
        <v>#DIV/0!</v>
      </c>
      <c r="BB66" s="104">
        <f>SUM('[21]Произв. прогр. Стоки (СВОД)'!AC62)</f>
        <v>0</v>
      </c>
      <c r="BC66" s="181"/>
      <c r="BD66" s="181"/>
      <c r="BE66" s="181"/>
      <c r="BF66" s="181"/>
      <c r="BG66" s="104">
        <f>SUM('[21]Произв. прогр. Стоки (СВОД)'!AD62)</f>
        <v>0</v>
      </c>
      <c r="BH66" s="181"/>
      <c r="BI66" s="181"/>
      <c r="BJ66" s="181"/>
      <c r="BK66" s="181"/>
      <c r="BL66" s="104">
        <f>SUM('[21]Произв. прогр. Стоки (СВОД)'!AE62)</f>
        <v>0</v>
      </c>
      <c r="BM66" s="181"/>
      <c r="BN66" s="181"/>
      <c r="BO66" s="181"/>
      <c r="BP66" s="181"/>
      <c r="BQ66" s="105"/>
      <c r="BR66" s="105">
        <f t="shared" ref="BR66" si="185">SUM(BM66+BP66+BQ66)</f>
        <v>0</v>
      </c>
      <c r="BS66" s="105">
        <f>SUM(BL66+BR66)</f>
        <v>0</v>
      </c>
      <c r="BT66" s="102">
        <f t="shared" si="114"/>
        <v>0</v>
      </c>
      <c r="BU66" s="102" t="e">
        <f t="shared" si="115"/>
        <v>#DIV/0!</v>
      </c>
      <c r="BV66" s="183"/>
      <c r="BW66" s="183"/>
      <c r="BX66" s="183"/>
      <c r="BY66" s="183"/>
      <c r="BZ66" s="183"/>
      <c r="CA66" s="102">
        <f t="shared" si="135"/>
        <v>0</v>
      </c>
      <c r="CB66" s="102" t="e">
        <f t="shared" si="136"/>
        <v>#DIV/0!</v>
      </c>
    </row>
    <row r="67" spans="1:88" ht="18.75" customHeight="1" x14ac:dyDescent="0.3">
      <c r="A67" s="39" t="s">
        <v>97</v>
      </c>
      <c r="B67" s="104">
        <f t="shared" ref="B67:BZ67" si="186">SUM(B65/B60)</f>
        <v>30.171549676982441</v>
      </c>
      <c r="C67" s="104">
        <f t="shared" si="186"/>
        <v>26.627334791346495</v>
      </c>
      <c r="D67" s="104">
        <f t="shared" si="186"/>
        <v>25.117228231266047</v>
      </c>
      <c r="E67" s="104">
        <f t="shared" si="186"/>
        <v>30.302353284590758</v>
      </c>
      <c r="F67" s="104">
        <f t="shared" si="186"/>
        <v>26.628301530323071</v>
      </c>
      <c r="G67" s="104">
        <f t="shared" si="186"/>
        <v>25.11704946996467</v>
      </c>
      <c r="H67" s="104">
        <f t="shared" si="186"/>
        <v>31.658824718553994</v>
      </c>
      <c r="I67" s="104">
        <f t="shared" si="186"/>
        <v>26.471324176454836</v>
      </c>
      <c r="J67" s="104">
        <f t="shared" si="186"/>
        <v>24.974296299125381</v>
      </c>
      <c r="K67" s="105">
        <f t="shared" si="186"/>
        <v>30.70985974683375</v>
      </c>
      <c r="L67" s="105">
        <f t="shared" si="186"/>
        <v>26.576474693363192</v>
      </c>
      <c r="M67" s="105">
        <f t="shared" si="186"/>
        <v>25.069826572046601</v>
      </c>
      <c r="N67" s="102">
        <f t="shared" si="96"/>
        <v>-4.1333850534705583</v>
      </c>
      <c r="O67" s="102">
        <f t="shared" si="97"/>
        <v>-13.459472259220325</v>
      </c>
      <c r="P67" s="104">
        <f t="shared" si="186"/>
        <v>30.405180311639651</v>
      </c>
      <c r="Q67" s="104">
        <f t="shared" si="186"/>
        <v>26.615443564573226</v>
      </c>
      <c r="R67" s="104">
        <f t="shared" si="186"/>
        <v>25.113988001263031</v>
      </c>
      <c r="S67" s="104">
        <f t="shared" si="186"/>
        <v>31.881962261019659</v>
      </c>
      <c r="T67" s="104">
        <f t="shared" si="186"/>
        <v>26.609152374040267</v>
      </c>
      <c r="U67" s="104">
        <f t="shared" si="186"/>
        <v>25.113771106941837</v>
      </c>
      <c r="V67" s="104">
        <f t="shared" si="186"/>
        <v>33.316359879548905</v>
      </c>
      <c r="W67" s="104">
        <f t="shared" si="186"/>
        <v>26.471408746397184</v>
      </c>
      <c r="X67" s="104">
        <f t="shared" si="186"/>
        <v>24.959505754647981</v>
      </c>
      <c r="Y67" s="105">
        <f t="shared" si="186"/>
        <v>31.84107449908101</v>
      </c>
      <c r="Z67" s="105">
        <f t="shared" si="186"/>
        <v>26.563873416171884</v>
      </c>
      <c r="AA67" s="105">
        <f t="shared" si="186"/>
        <v>25.06445052507026</v>
      </c>
      <c r="AB67" s="102">
        <f t="shared" si="99"/>
        <v>-5.2772010829091265</v>
      </c>
      <c r="AC67" s="102">
        <f t="shared" si="100"/>
        <v>-16.573564698834005</v>
      </c>
      <c r="AD67" s="105">
        <f t="shared" si="186"/>
        <v>31.263096262351784</v>
      </c>
      <c r="AE67" s="105">
        <f t="shared" si="186"/>
        <v>26.570095404069765</v>
      </c>
      <c r="AF67" s="105">
        <f t="shared" si="186"/>
        <v>25.067103661391521</v>
      </c>
      <c r="AG67" s="102">
        <f t="shared" si="103"/>
        <v>-4.6930008582820193</v>
      </c>
      <c r="AH67" s="102">
        <f t="shared" si="104"/>
        <v>-15.011311800019984</v>
      </c>
      <c r="AI67" s="104">
        <f t="shared" si="186"/>
        <v>32.902596069567423</v>
      </c>
      <c r="AJ67" s="104">
        <f t="shared" si="186"/>
        <v>34.629122923038771</v>
      </c>
      <c r="AK67" s="104">
        <f t="shared" si="186"/>
        <v>26.612293246037215</v>
      </c>
      <c r="AL67" s="104">
        <f t="shared" si="186"/>
        <v>32.899343346743962</v>
      </c>
      <c r="AM67" s="104">
        <f t="shared" si="186"/>
        <v>34.62088039610088</v>
      </c>
      <c r="AN67" s="104">
        <f t="shared" si="186"/>
        <v>26.614393257507576</v>
      </c>
      <c r="AO67" s="104">
        <f t="shared" si="186"/>
        <v>32.714592693963219</v>
      </c>
      <c r="AP67" s="104">
        <f t="shared" si="186"/>
        <v>34.368335083420845</v>
      </c>
      <c r="AQ67" s="104">
        <f t="shared" si="186"/>
        <v>26.453213121043547</v>
      </c>
      <c r="AR67" s="105">
        <f t="shared" si="186"/>
        <v>32.836570824490209</v>
      </c>
      <c r="AS67" s="105">
        <f t="shared" si="186"/>
        <v>34.537797489407204</v>
      </c>
      <c r="AT67" s="105">
        <f t="shared" si="186"/>
        <v>26.556746198608305</v>
      </c>
      <c r="AU67" s="102">
        <f t="shared" si="106"/>
        <v>1.7012266649169945</v>
      </c>
      <c r="AV67" s="102">
        <f t="shared" si="107"/>
        <v>5.1808901544864838</v>
      </c>
      <c r="AW67" s="105">
        <f t="shared" si="186"/>
        <v>31.77988389561386</v>
      </c>
      <c r="AX67" s="105">
        <f t="shared" si="186"/>
        <v>29.115803821608775</v>
      </c>
      <c r="AY67" s="105">
        <f t="shared" si="186"/>
        <v>25.536608410144161</v>
      </c>
      <c r="AZ67" s="102">
        <f t="shared" si="110"/>
        <v>-2.664080074005085</v>
      </c>
      <c r="BA67" s="102">
        <f t="shared" si="111"/>
        <v>-8.3829131747481664</v>
      </c>
      <c r="BB67" s="104">
        <f t="shared" si="186"/>
        <v>31.235445647314982</v>
      </c>
      <c r="BC67" s="104">
        <f t="shared" si="186"/>
        <v>34.621021550732422</v>
      </c>
      <c r="BD67" s="104">
        <f t="shared" si="186"/>
        <v>34.663118659698739</v>
      </c>
      <c r="BE67" s="104">
        <f t="shared" si="186"/>
        <v>14.333333333333332</v>
      </c>
      <c r="BF67" s="104">
        <f t="shared" si="186"/>
        <v>26.623804005959279</v>
      </c>
      <c r="BG67" s="104">
        <f t="shared" si="186"/>
        <v>31.270193999533479</v>
      </c>
      <c r="BH67" s="104">
        <f t="shared" si="186"/>
        <v>34.617519813162829</v>
      </c>
      <c r="BI67" s="104">
        <f t="shared" si="186"/>
        <v>34.661781068948315</v>
      </c>
      <c r="BJ67" s="104">
        <f t="shared" si="186"/>
        <v>14.017857142857141</v>
      </c>
      <c r="BK67" s="104">
        <f t="shared" si="186"/>
        <v>26.614872325741889</v>
      </c>
      <c r="BL67" s="104">
        <f t="shared" si="186"/>
        <v>32.508463320895665</v>
      </c>
      <c r="BM67" s="104">
        <f t="shared" si="186"/>
        <v>34.422118561710398</v>
      </c>
      <c r="BN67" s="104">
        <f t="shared" si="186"/>
        <v>34.732859680284193</v>
      </c>
      <c r="BO67" s="104">
        <f t="shared" si="186"/>
        <v>14.235897435897437</v>
      </c>
      <c r="BP67" s="104">
        <f t="shared" si="186"/>
        <v>26.450730132512486</v>
      </c>
      <c r="BQ67" s="105">
        <f t="shared" si="186"/>
        <v>31.672996467446005</v>
      </c>
      <c r="BR67" s="105">
        <f t="shared" si="186"/>
        <v>34.554182387515723</v>
      </c>
      <c r="BS67" s="105">
        <f t="shared" si="186"/>
        <v>26.567067486950034</v>
      </c>
      <c r="BT67" s="102">
        <f t="shared" si="114"/>
        <v>2.8811859200697185</v>
      </c>
      <c r="BU67" s="102">
        <f t="shared" si="115"/>
        <v>9.0966635349170275</v>
      </c>
      <c r="BV67" s="105">
        <f t="shared" si="186"/>
        <v>31.752577583024564</v>
      </c>
      <c r="BW67" s="105">
        <f t="shared" si="186"/>
        <v>30.460946149783133</v>
      </c>
      <c r="BX67" s="105">
        <f t="shared" si="186"/>
        <v>30.555451259849558</v>
      </c>
      <c r="BY67" s="105">
        <f t="shared" si="186"/>
        <v>14.23991670320035</v>
      </c>
      <c r="BZ67" s="105">
        <f t="shared" si="186"/>
        <v>25.813209187694696</v>
      </c>
      <c r="CA67" s="102">
        <f t="shared" si="135"/>
        <v>-1.2916314332414309</v>
      </c>
      <c r="CB67" s="102">
        <f t="shared" si="136"/>
        <v>-4.0678002592518903</v>
      </c>
    </row>
    <row r="68" spans="1:88" ht="18.75" customHeight="1" x14ac:dyDescent="0.3">
      <c r="A68" s="39" t="s">
        <v>98</v>
      </c>
      <c r="B68" s="104">
        <f>SUM('[1]Произв. прогр. Стоки (СВОД)'!E70)</f>
        <v>-325.17583333333334</v>
      </c>
      <c r="C68" s="184"/>
      <c r="D68" s="184"/>
      <c r="E68" s="104">
        <f>SUM('[1]Произв. прогр. Стоки (СВОД)'!F70)</f>
        <v>-325.17583333333334</v>
      </c>
      <c r="F68" s="184"/>
      <c r="G68" s="184"/>
      <c r="H68" s="104">
        <f>SUM('[1]Произв. прогр. Стоки (СВОД)'!G70)</f>
        <v>-325.17583333333334</v>
      </c>
      <c r="I68" s="184"/>
      <c r="J68" s="184"/>
      <c r="K68" s="105">
        <f t="shared" ref="K68:M69" si="187">SUM(B68+E68+H68)</f>
        <v>-975.52750000000003</v>
      </c>
      <c r="L68" s="105">
        <f t="shared" si="187"/>
        <v>0</v>
      </c>
      <c r="M68" s="105">
        <f t="shared" si="187"/>
        <v>0</v>
      </c>
      <c r="N68" s="102">
        <f t="shared" si="96"/>
        <v>975.52750000000003</v>
      </c>
      <c r="O68" s="102">
        <f t="shared" si="97"/>
        <v>-100</v>
      </c>
      <c r="P68" s="104">
        <f>SUM('[1]Произв. прогр. Стоки (СВОД)'!I70)</f>
        <v>-325.17583333333334</v>
      </c>
      <c r="Q68" s="184"/>
      <c r="R68" s="184"/>
      <c r="S68" s="104">
        <f>SUM('[1]Произв. прогр. Стоки (СВОД)'!J70)</f>
        <v>-325.17583333333334</v>
      </c>
      <c r="T68" s="184"/>
      <c r="U68" s="184"/>
      <c r="V68" s="104">
        <f>SUM('[1]Произв. прогр. Стоки (СВОД)'!K70)</f>
        <v>-325.17583333333334</v>
      </c>
      <c r="W68" s="184"/>
      <c r="X68" s="184"/>
      <c r="Y68" s="105">
        <f t="shared" ref="Y68:AA69" si="188">SUM(P68+S68+V68)</f>
        <v>-975.52750000000003</v>
      </c>
      <c r="Z68" s="105">
        <f t="shared" si="188"/>
        <v>0</v>
      </c>
      <c r="AA68" s="105">
        <f t="shared" si="188"/>
        <v>0</v>
      </c>
      <c r="AB68" s="102">
        <f t="shared" si="99"/>
        <v>975.52750000000003</v>
      </c>
      <c r="AC68" s="102">
        <f t="shared" si="100"/>
        <v>-100</v>
      </c>
      <c r="AD68" s="105">
        <f t="shared" ref="AD68:AF69" si="189">SUM(K68+Y68)</f>
        <v>-1951.0550000000001</v>
      </c>
      <c r="AE68" s="105">
        <f t="shared" si="189"/>
        <v>0</v>
      </c>
      <c r="AF68" s="180">
        <f t="shared" si="189"/>
        <v>0</v>
      </c>
      <c r="AG68" s="102">
        <f t="shared" si="103"/>
        <v>1951.0550000000001</v>
      </c>
      <c r="AH68" s="102">
        <f t="shared" si="104"/>
        <v>-100</v>
      </c>
      <c r="AI68" s="104">
        <f>SUM('[1]Произв. прогр. Стоки (СВОД)'!N70)</f>
        <v>-325.17583333333334</v>
      </c>
      <c r="AJ68" s="184"/>
      <c r="AK68" s="184"/>
      <c r="AL68" s="104">
        <f>SUM('[1]Произв. прогр. Стоки (СВОД)'!O70)</f>
        <v>-325.17583333333334</v>
      </c>
      <c r="AM68" s="184"/>
      <c r="AN68" s="184"/>
      <c r="AO68" s="104">
        <f>SUM('[1]Произв. прогр. Стоки (СВОД)'!P70)</f>
        <v>-325.17583333333334</v>
      </c>
      <c r="AP68" s="184"/>
      <c r="AQ68" s="184"/>
      <c r="AR68" s="105">
        <f t="shared" ref="AR68:AT69" si="190">SUM(AI68+AL68+AO68)</f>
        <v>-975.52750000000003</v>
      </c>
      <c r="AS68" s="105">
        <f t="shared" si="190"/>
        <v>0</v>
      </c>
      <c r="AT68" s="105">
        <f t="shared" si="190"/>
        <v>0</v>
      </c>
      <c r="AU68" s="102">
        <f t="shared" si="106"/>
        <v>975.52750000000003</v>
      </c>
      <c r="AV68" s="102">
        <f t="shared" si="107"/>
        <v>-100</v>
      </c>
      <c r="AW68" s="105">
        <f t="shared" ref="AW68:AY69" si="191">SUM(AD68+AR68)</f>
        <v>-2926.5825</v>
      </c>
      <c r="AX68" s="105">
        <f t="shared" si="191"/>
        <v>0</v>
      </c>
      <c r="AY68" s="105">
        <f t="shared" si="191"/>
        <v>0</v>
      </c>
      <c r="AZ68" s="102">
        <f t="shared" si="110"/>
        <v>2926.5825</v>
      </c>
      <c r="BA68" s="102">
        <f t="shared" si="111"/>
        <v>-100</v>
      </c>
      <c r="BB68" s="104">
        <f>SUM('[1]Произв. прогр. Стоки (СВОД)'!S70)</f>
        <v>-325.17583333333334</v>
      </c>
      <c r="BC68" s="184"/>
      <c r="BD68" s="184"/>
      <c r="BE68" s="184"/>
      <c r="BF68" s="184"/>
      <c r="BG68" s="104">
        <f>SUM('[1]Произв. прогр. Стоки (СВОД)'!T70)</f>
        <v>-325.17583333333334</v>
      </c>
      <c r="BH68" s="184"/>
      <c r="BI68" s="184"/>
      <c r="BJ68" s="184"/>
      <c r="BK68" s="184"/>
      <c r="BL68" s="104">
        <f>SUM('[1]Произв. прогр. Стоки (СВОД)'!U70)</f>
        <v>-325.17583333333334</v>
      </c>
      <c r="BM68" s="181"/>
      <c r="BN68" s="181"/>
      <c r="BO68" s="181"/>
      <c r="BP68" s="184"/>
      <c r="BQ68" s="105">
        <f>SUM(BB68+BG68+BL68)</f>
        <v>-975.52750000000003</v>
      </c>
      <c r="BR68" s="105">
        <f>SUM(BC68+BH68+BM68)</f>
        <v>0</v>
      </c>
      <c r="BS68" s="105">
        <f>SUM(BF68+BK68+BP68)</f>
        <v>0</v>
      </c>
      <c r="BT68" s="102">
        <f t="shared" si="114"/>
        <v>975.52750000000003</v>
      </c>
      <c r="BU68" s="102">
        <f t="shared" si="115"/>
        <v>-100</v>
      </c>
      <c r="BV68" s="105">
        <f>SUM(AW68+BQ68)</f>
        <v>-3902.11</v>
      </c>
      <c r="BW68" s="105">
        <f>SUM(AX68+BR68)</f>
        <v>0</v>
      </c>
      <c r="BX68" s="105">
        <v>0</v>
      </c>
      <c r="BY68" s="105">
        <v>0</v>
      </c>
      <c r="BZ68" s="105">
        <f>SUM(AY68+BS68)</f>
        <v>0</v>
      </c>
      <c r="CA68" s="102">
        <f t="shared" si="135"/>
        <v>3902.11</v>
      </c>
      <c r="CB68" s="102">
        <f t="shared" si="136"/>
        <v>-100</v>
      </c>
    </row>
    <row r="69" spans="1:88" ht="18.75" customHeight="1" x14ac:dyDescent="0.3">
      <c r="A69" s="39" t="s">
        <v>128</v>
      </c>
      <c r="B69" s="104">
        <f>SUM(B65+B68)</f>
        <v>8054.7458028259616</v>
      </c>
      <c r="C69" s="104">
        <f t="shared" ref="C69:J69" si="192">SUM(C65+C68)</f>
        <v>7207.7</v>
      </c>
      <c r="D69" s="104">
        <f t="shared" si="192"/>
        <v>6455.63</v>
      </c>
      <c r="E69" s="104">
        <f t="shared" si="192"/>
        <v>8042.1372232575004</v>
      </c>
      <c r="F69" s="104">
        <f t="shared" si="192"/>
        <v>7047.18</v>
      </c>
      <c r="G69" s="104">
        <f t="shared" si="192"/>
        <v>6823.8</v>
      </c>
      <c r="H69" s="104">
        <f t="shared" si="192"/>
        <v>8416.696289139185</v>
      </c>
      <c r="I69" s="104">
        <f t="shared" si="192"/>
        <v>6918.81</v>
      </c>
      <c r="J69" s="104">
        <f t="shared" si="192"/>
        <v>6539.0199999999995</v>
      </c>
      <c r="K69" s="105">
        <f t="shared" si="187"/>
        <v>24513.579315222647</v>
      </c>
      <c r="L69" s="105">
        <f t="shared" si="187"/>
        <v>21173.690000000002</v>
      </c>
      <c r="M69" s="105">
        <f t="shared" si="187"/>
        <v>19818.45</v>
      </c>
      <c r="N69" s="102">
        <f t="shared" si="96"/>
        <v>-3339.8893152226447</v>
      </c>
      <c r="O69" s="102">
        <f t="shared" si="97"/>
        <v>-13.624649718732067</v>
      </c>
      <c r="P69" s="104">
        <f t="shared" ref="P69:X69" si="193">SUM(P65+P68)</f>
        <v>8021.4262269656438</v>
      </c>
      <c r="Q69" s="104">
        <f t="shared" si="193"/>
        <v>7293.43</v>
      </c>
      <c r="R69" s="104">
        <f t="shared" si="193"/>
        <v>7158.2400000000007</v>
      </c>
      <c r="S69" s="104">
        <f t="shared" si="193"/>
        <v>7963.4170103809038</v>
      </c>
      <c r="T69" s="104">
        <f t="shared" si="193"/>
        <v>6966.01</v>
      </c>
      <c r="U69" s="104">
        <f t="shared" si="193"/>
        <v>6692.82</v>
      </c>
      <c r="V69" s="104">
        <f t="shared" si="193"/>
        <v>8336.328117252091</v>
      </c>
      <c r="W69" s="104">
        <f t="shared" si="193"/>
        <v>7439.26</v>
      </c>
      <c r="X69" s="104">
        <f t="shared" si="193"/>
        <v>6484.2299999999987</v>
      </c>
      <c r="Y69" s="105">
        <f t="shared" si="188"/>
        <v>24321.171354598639</v>
      </c>
      <c r="Z69" s="105">
        <f t="shared" si="188"/>
        <v>21698.7</v>
      </c>
      <c r="AA69" s="105">
        <f t="shared" si="188"/>
        <v>20335.29</v>
      </c>
      <c r="AB69" s="102">
        <f t="shared" si="99"/>
        <v>-2622.4713545986378</v>
      </c>
      <c r="AC69" s="102">
        <f t="shared" si="100"/>
        <v>-10.782668796512475</v>
      </c>
      <c r="AD69" s="105">
        <f t="shared" si="189"/>
        <v>48834.750669821282</v>
      </c>
      <c r="AE69" s="105">
        <f t="shared" si="189"/>
        <v>42872.39</v>
      </c>
      <c r="AF69" s="180">
        <f t="shared" si="189"/>
        <v>40153.740000000005</v>
      </c>
      <c r="AG69" s="102">
        <f t="shared" ref="AG69:AG74" si="194">SUM(AE69-AD69)</f>
        <v>-5962.3606698212825</v>
      </c>
      <c r="AH69" s="102">
        <f t="shared" si="104"/>
        <v>-12.20925793219188</v>
      </c>
      <c r="AI69" s="104">
        <f t="shared" ref="AI69:AQ69" si="195">SUM(AI65+AI68)</f>
        <v>8228.7588363426312</v>
      </c>
      <c r="AJ69" s="104">
        <f t="shared" si="195"/>
        <v>8378.17</v>
      </c>
      <c r="AK69" s="104">
        <f t="shared" si="195"/>
        <v>6178.3099999999995</v>
      </c>
      <c r="AL69" s="104">
        <f t="shared" si="195"/>
        <v>8227.9132015947944</v>
      </c>
      <c r="AM69" s="104">
        <f t="shared" si="195"/>
        <v>8950.1899999999987</v>
      </c>
      <c r="AN69" s="104">
        <f t="shared" si="195"/>
        <v>6505.0900000000011</v>
      </c>
      <c r="AO69" s="104">
        <f t="shared" si="195"/>
        <v>8655.3887935682433</v>
      </c>
      <c r="AP69" s="104">
        <f t="shared" si="195"/>
        <v>8837.130000000001</v>
      </c>
      <c r="AQ69" s="104">
        <f t="shared" si="195"/>
        <v>6895.03</v>
      </c>
      <c r="AR69" s="105">
        <f t="shared" si="190"/>
        <v>25112.060831505667</v>
      </c>
      <c r="AS69" s="105">
        <f t="shared" si="190"/>
        <v>26165.49</v>
      </c>
      <c r="AT69" s="105">
        <f t="shared" si="190"/>
        <v>19578.43</v>
      </c>
      <c r="AU69" s="102">
        <f t="shared" si="106"/>
        <v>1053.4291684943346</v>
      </c>
      <c r="AV69" s="102">
        <f t="shared" si="107"/>
        <v>4.1949132552781139</v>
      </c>
      <c r="AW69" s="105">
        <f t="shared" si="191"/>
        <v>73946.811501326942</v>
      </c>
      <c r="AX69" s="105">
        <f t="shared" si="191"/>
        <v>69037.88</v>
      </c>
      <c r="AY69" s="105">
        <f t="shared" si="191"/>
        <v>59732.170000000006</v>
      </c>
      <c r="AZ69" s="102">
        <f t="shared" ref="AZ69:AZ74" si="196">SUM(AX69-AW69)</f>
        <v>-4908.931501326937</v>
      </c>
      <c r="BA69" s="102">
        <f t="shared" si="111"/>
        <v>-6.6384627026668337</v>
      </c>
      <c r="BB69" s="104">
        <f t="shared" ref="BB69:BP69" si="197">SUM(BB65+BB68)</f>
        <v>8299.7896846456351</v>
      </c>
      <c r="BC69" s="104">
        <f t="shared" si="197"/>
        <v>9028.4699999999993</v>
      </c>
      <c r="BD69" s="104">
        <f t="shared" si="197"/>
        <v>9020.73</v>
      </c>
      <c r="BE69" s="104">
        <f t="shared" si="197"/>
        <v>7.74</v>
      </c>
      <c r="BF69" s="104">
        <f t="shared" si="197"/>
        <v>8041.72</v>
      </c>
      <c r="BG69" s="104">
        <f t="shared" si="197"/>
        <v>8309.3846602728481</v>
      </c>
      <c r="BH69" s="104">
        <f t="shared" si="197"/>
        <v>9041.75</v>
      </c>
      <c r="BI69" s="104">
        <f t="shared" si="197"/>
        <v>9033.9</v>
      </c>
      <c r="BJ69" s="104">
        <f t="shared" si="197"/>
        <v>7.85</v>
      </c>
      <c r="BK69" s="104">
        <f t="shared" si="197"/>
        <v>7712.99</v>
      </c>
      <c r="BL69" s="104">
        <f t="shared" si="197"/>
        <v>8703.806040570531</v>
      </c>
      <c r="BM69" s="104">
        <f t="shared" si="197"/>
        <v>8855.09</v>
      </c>
      <c r="BN69" s="104">
        <f t="shared" si="197"/>
        <v>8799.57</v>
      </c>
      <c r="BO69" s="104">
        <f t="shared" si="197"/>
        <v>55.52</v>
      </c>
      <c r="BP69" s="104">
        <f t="shared" si="197"/>
        <v>7046.2100000000009</v>
      </c>
      <c r="BQ69" s="105">
        <f>SUM(BB69+BG69+BL69)</f>
        <v>25312.980385489012</v>
      </c>
      <c r="BR69" s="105">
        <f>SUM(BC69+BH69+BM69)</f>
        <v>26925.31</v>
      </c>
      <c r="BS69" s="105">
        <f>SUM(BF69+BK69+BP69)</f>
        <v>22800.92</v>
      </c>
      <c r="BT69" s="102">
        <f t="shared" si="114"/>
        <v>1612.3296145109889</v>
      </c>
      <c r="BU69" s="102">
        <f t="shared" si="115"/>
        <v>6.3695763594684305</v>
      </c>
      <c r="BV69" s="105">
        <f>SUM(AW69+BQ69)</f>
        <v>99259.791886815947</v>
      </c>
      <c r="BW69" s="105">
        <f>SUM(AX69+BR69)</f>
        <v>95963.19</v>
      </c>
      <c r="BX69" s="105">
        <f t="shared" ref="BX69:BY69" si="198">SUM(BX65+BX68)</f>
        <v>95703.34</v>
      </c>
      <c r="BY69" s="105">
        <f t="shared" si="198"/>
        <v>259.85000000000002</v>
      </c>
      <c r="BZ69" s="105">
        <f>SUM(AY69+BS69)</f>
        <v>82533.09</v>
      </c>
      <c r="CA69" s="102">
        <f t="shared" si="135"/>
        <v>-3296.6018868159445</v>
      </c>
      <c r="CB69" s="102">
        <f t="shared" si="136"/>
        <v>-3.3211855718728458</v>
      </c>
    </row>
    <row r="70" spans="1:88" ht="18.75" customHeight="1" x14ac:dyDescent="0.3">
      <c r="A70" s="39" t="s">
        <v>100</v>
      </c>
      <c r="B70" s="104">
        <f>SUM(B69/B60)</f>
        <v>29.000767987707899</v>
      </c>
      <c r="C70" s="104">
        <f t="shared" ref="C70:BZ70" si="199">SUM(C69/C60)</f>
        <v>26.627334791346495</v>
      </c>
      <c r="D70" s="104">
        <f t="shared" si="199"/>
        <v>25.117228231266047</v>
      </c>
      <c r="E70" s="104">
        <f t="shared" si="199"/>
        <v>29.124723988945327</v>
      </c>
      <c r="F70" s="104">
        <f t="shared" si="199"/>
        <v>26.628301530323071</v>
      </c>
      <c r="G70" s="104">
        <f t="shared" si="199"/>
        <v>25.11704946996467</v>
      </c>
      <c r="H70" s="104">
        <f t="shared" si="199"/>
        <v>30.481195422908566</v>
      </c>
      <c r="I70" s="104">
        <f t="shared" si="199"/>
        <v>26.471324176454836</v>
      </c>
      <c r="J70" s="104">
        <f t="shared" si="199"/>
        <v>24.974296299125381</v>
      </c>
      <c r="K70" s="105">
        <f t="shared" si="199"/>
        <v>29.534521869310026</v>
      </c>
      <c r="L70" s="105">
        <f t="shared" si="199"/>
        <v>26.576474693363192</v>
      </c>
      <c r="M70" s="105">
        <f t="shared" si="199"/>
        <v>25.069826572046601</v>
      </c>
      <c r="N70" s="102">
        <f t="shared" si="96"/>
        <v>-2.9580471759468345</v>
      </c>
      <c r="O70" s="102">
        <f t="shared" si="97"/>
        <v>-10.015558027437061</v>
      </c>
      <c r="P70" s="104">
        <f t="shared" si="199"/>
        <v>29.220622838543402</v>
      </c>
      <c r="Q70" s="104">
        <f t="shared" si="199"/>
        <v>26.615443564573226</v>
      </c>
      <c r="R70" s="104">
        <f t="shared" si="199"/>
        <v>25.113988001263031</v>
      </c>
      <c r="S70" s="104">
        <f t="shared" si="199"/>
        <v>30.631177738000037</v>
      </c>
      <c r="T70" s="104">
        <f t="shared" si="199"/>
        <v>26.609152374040267</v>
      </c>
      <c r="U70" s="104">
        <f t="shared" si="199"/>
        <v>25.113771106941837</v>
      </c>
      <c r="V70" s="104">
        <f t="shared" si="199"/>
        <v>32.065575356529287</v>
      </c>
      <c r="W70" s="104">
        <f t="shared" si="199"/>
        <v>26.471408746397184</v>
      </c>
      <c r="X70" s="104">
        <f t="shared" si="199"/>
        <v>24.959505754647981</v>
      </c>
      <c r="Y70" s="105">
        <f t="shared" si="199"/>
        <v>30.613173420685733</v>
      </c>
      <c r="Z70" s="105">
        <f t="shared" si="199"/>
        <v>26.563873416171884</v>
      </c>
      <c r="AA70" s="105">
        <f t="shared" si="199"/>
        <v>25.06445052507026</v>
      </c>
      <c r="AB70" s="102">
        <f t="shared" si="99"/>
        <v>-4.0493000045138494</v>
      </c>
      <c r="AC70" s="102">
        <f t="shared" si="100"/>
        <v>-13.227312140654071</v>
      </c>
      <c r="AD70" s="105">
        <f t="shared" si="199"/>
        <v>30.06205161072802</v>
      </c>
      <c r="AE70" s="105">
        <f t="shared" si="199"/>
        <v>26.570095404069765</v>
      </c>
      <c r="AF70" s="105">
        <f t="shared" si="199"/>
        <v>25.067103661391521</v>
      </c>
      <c r="AG70" s="102">
        <f t="shared" si="194"/>
        <v>-3.491956206658255</v>
      </c>
      <c r="AH70" s="102">
        <f t="shared" si="104"/>
        <v>-11.615827994294662</v>
      </c>
      <c r="AI70" s="104">
        <f t="shared" si="199"/>
        <v>31.651811546547805</v>
      </c>
      <c r="AJ70" s="104">
        <f t="shared" si="199"/>
        <v>34.629122923038771</v>
      </c>
      <c r="AK70" s="104">
        <f t="shared" si="199"/>
        <v>26.612293246037215</v>
      </c>
      <c r="AL70" s="104">
        <f t="shared" si="199"/>
        <v>31.648558823724343</v>
      </c>
      <c r="AM70" s="104">
        <f t="shared" si="199"/>
        <v>34.62088039610088</v>
      </c>
      <c r="AN70" s="104">
        <f t="shared" si="199"/>
        <v>26.614393257507576</v>
      </c>
      <c r="AO70" s="104">
        <f t="shared" si="199"/>
        <v>31.530035220866974</v>
      </c>
      <c r="AP70" s="104">
        <f t="shared" si="199"/>
        <v>34.368335083420845</v>
      </c>
      <c r="AQ70" s="104">
        <f t="shared" si="199"/>
        <v>26.453213121043547</v>
      </c>
      <c r="AR70" s="105">
        <f t="shared" si="199"/>
        <v>31.608669746094925</v>
      </c>
      <c r="AS70" s="105">
        <f t="shared" si="199"/>
        <v>34.537797489407204</v>
      </c>
      <c r="AT70" s="105">
        <f t="shared" si="199"/>
        <v>26.556746198608305</v>
      </c>
      <c r="AU70" s="102">
        <f t="shared" si="106"/>
        <v>2.9291277433122787</v>
      </c>
      <c r="AV70" s="102">
        <f t="shared" si="107"/>
        <v>9.2668491487977143</v>
      </c>
      <c r="AW70" s="105">
        <f t="shared" si="199"/>
        <v>30.57001859346094</v>
      </c>
      <c r="AX70" s="105">
        <f t="shared" si="199"/>
        <v>29.115803821608775</v>
      </c>
      <c r="AY70" s="105">
        <f t="shared" si="199"/>
        <v>25.536608410144161</v>
      </c>
      <c r="AZ70" s="102">
        <f t="shared" si="196"/>
        <v>-1.4542147718521647</v>
      </c>
      <c r="BA70" s="102">
        <f t="shared" si="111"/>
        <v>-4.7569966874774083</v>
      </c>
      <c r="BB70" s="104">
        <f t="shared" si="199"/>
        <v>30.057816351669555</v>
      </c>
      <c r="BC70" s="104">
        <f t="shared" si="199"/>
        <v>34.621021550732422</v>
      </c>
      <c r="BD70" s="104">
        <f t="shared" si="199"/>
        <v>34.663118659698739</v>
      </c>
      <c r="BE70" s="104">
        <f t="shared" si="199"/>
        <v>14.333333333333332</v>
      </c>
      <c r="BF70" s="104">
        <f t="shared" si="199"/>
        <v>26.623804005959279</v>
      </c>
      <c r="BG70" s="104">
        <f t="shared" si="199"/>
        <v>30.092564703888051</v>
      </c>
      <c r="BH70" s="104">
        <f t="shared" si="199"/>
        <v>34.617519813162829</v>
      </c>
      <c r="BI70" s="104">
        <f t="shared" si="199"/>
        <v>34.661781068948315</v>
      </c>
      <c r="BJ70" s="104">
        <f t="shared" si="199"/>
        <v>14.017857142857141</v>
      </c>
      <c r="BK70" s="104">
        <f t="shared" si="199"/>
        <v>26.614872325741889</v>
      </c>
      <c r="BL70" s="104">
        <f t="shared" si="199"/>
        <v>31.337681631621127</v>
      </c>
      <c r="BM70" s="104">
        <f t="shared" si="199"/>
        <v>34.422118561710398</v>
      </c>
      <c r="BN70" s="104">
        <f t="shared" si="199"/>
        <v>34.732859680284193</v>
      </c>
      <c r="BO70" s="104">
        <f t="shared" si="199"/>
        <v>14.235897435897437</v>
      </c>
      <c r="BP70" s="104">
        <f t="shared" si="199"/>
        <v>26.450730132512486</v>
      </c>
      <c r="BQ70" s="105">
        <f t="shared" si="199"/>
        <v>30.497658589922274</v>
      </c>
      <c r="BR70" s="105">
        <f t="shared" si="199"/>
        <v>34.554182387515723</v>
      </c>
      <c r="BS70" s="105">
        <f t="shared" si="199"/>
        <v>26.567067486950034</v>
      </c>
      <c r="BT70" s="102">
        <f t="shared" si="114"/>
        <v>4.0565237975934494</v>
      </c>
      <c r="BU70" s="102">
        <f t="shared" si="115"/>
        <v>13.301099117602089</v>
      </c>
      <c r="BV70" s="105">
        <f t="shared" si="199"/>
        <v>30.551532931400789</v>
      </c>
      <c r="BW70" s="105">
        <f t="shared" si="199"/>
        <v>30.460946149783133</v>
      </c>
      <c r="BX70" s="105">
        <f t="shared" si="199"/>
        <v>30.555451259849558</v>
      </c>
      <c r="BY70" s="105">
        <f t="shared" si="199"/>
        <v>14.23991670320035</v>
      </c>
      <c r="BZ70" s="105">
        <f t="shared" si="199"/>
        <v>25.813209187694696</v>
      </c>
      <c r="CA70" s="102">
        <f t="shared" si="135"/>
        <v>-9.0586781617655987E-2</v>
      </c>
      <c r="CB70" s="102">
        <f t="shared" si="136"/>
        <v>-0.29650486547125471</v>
      </c>
    </row>
    <row r="71" spans="1:88" ht="18.75" customHeight="1" x14ac:dyDescent="0.3">
      <c r="A71" s="106" t="s">
        <v>129</v>
      </c>
      <c r="B71" s="71">
        <f>SUM(B72:B73)</f>
        <v>0</v>
      </c>
      <c r="C71" s="71">
        <v>0</v>
      </c>
      <c r="D71" s="71">
        <f>SUM(D72:D73)</f>
        <v>0</v>
      </c>
      <c r="E71" s="71">
        <f>SUM(E72:E73)</f>
        <v>0</v>
      </c>
      <c r="F71" s="71">
        <v>0</v>
      </c>
      <c r="G71" s="71">
        <f>SUM(G72:G73)</f>
        <v>0</v>
      </c>
      <c r="H71" s="71">
        <f>SUM(H72:H73)</f>
        <v>0</v>
      </c>
      <c r="I71" s="71">
        <v>0</v>
      </c>
      <c r="J71" s="71">
        <f>SUM(J72:J73)</f>
        <v>0</v>
      </c>
      <c r="K71" s="44">
        <f t="shared" ref="K71:M74" si="200">SUM(B71+E71+H71)</f>
        <v>0</v>
      </c>
      <c r="L71" s="44">
        <f t="shared" si="200"/>
        <v>0</v>
      </c>
      <c r="M71" s="44">
        <f t="shared" si="200"/>
        <v>0</v>
      </c>
      <c r="N71" s="102">
        <f t="shared" si="96"/>
        <v>0</v>
      </c>
      <c r="O71" s="102" t="e">
        <f t="shared" si="97"/>
        <v>#DIV/0!</v>
      </c>
      <c r="P71" s="71">
        <f>SUM(P72:P73)</f>
        <v>0</v>
      </c>
      <c r="Q71" s="71">
        <v>0</v>
      </c>
      <c r="R71" s="71">
        <f>SUM(R72:R73)</f>
        <v>0</v>
      </c>
      <c r="S71" s="71">
        <f>SUM(S72:S73)</f>
        <v>0</v>
      </c>
      <c r="T71" s="71">
        <v>0</v>
      </c>
      <c r="U71" s="71">
        <f>SUM(U72:U73)</f>
        <v>0</v>
      </c>
      <c r="V71" s="71">
        <f>SUM(V72:V73)</f>
        <v>0</v>
      </c>
      <c r="W71" s="71">
        <v>0</v>
      </c>
      <c r="X71" s="71">
        <f>SUM(X72:X73)</f>
        <v>0</v>
      </c>
      <c r="Y71" s="44">
        <f t="shared" ref="Y71:AA74" si="201">SUM(P71+S71+V71)</f>
        <v>0</v>
      </c>
      <c r="Z71" s="44">
        <f t="shared" si="201"/>
        <v>0</v>
      </c>
      <c r="AA71" s="44">
        <f t="shared" si="201"/>
        <v>0</v>
      </c>
      <c r="AB71" s="102">
        <f t="shared" si="99"/>
        <v>0</v>
      </c>
      <c r="AC71" s="102" t="e">
        <f t="shared" si="100"/>
        <v>#DIV/0!</v>
      </c>
      <c r="AD71" s="44">
        <f t="shared" ref="AD71:AF74" si="202">SUM(K71+Y71)</f>
        <v>0</v>
      </c>
      <c r="AE71" s="44">
        <f t="shared" si="202"/>
        <v>0</v>
      </c>
      <c r="AF71" s="185">
        <f t="shared" si="202"/>
        <v>0</v>
      </c>
      <c r="AG71" s="102">
        <f t="shared" si="194"/>
        <v>0</v>
      </c>
      <c r="AH71" s="102" t="e">
        <f t="shared" si="104"/>
        <v>#DIV/0!</v>
      </c>
      <c r="AI71" s="71">
        <f>SUM(AI72:AI73)</f>
        <v>0</v>
      </c>
      <c r="AJ71" s="71">
        <v>0</v>
      </c>
      <c r="AK71" s="71">
        <f>SUM(AK72:AK73)</f>
        <v>0</v>
      </c>
      <c r="AL71" s="71">
        <f>SUM(AL72:AL73)</f>
        <v>0</v>
      </c>
      <c r="AM71" s="71">
        <v>0</v>
      </c>
      <c r="AN71" s="71">
        <f>SUM(AN72:AN73)</f>
        <v>0</v>
      </c>
      <c r="AO71" s="71">
        <f>SUM(AO72:AO73)</f>
        <v>0</v>
      </c>
      <c r="AP71" s="71">
        <v>0</v>
      </c>
      <c r="AQ71" s="71">
        <f>SUM(AQ72:AQ73)</f>
        <v>0</v>
      </c>
      <c r="AR71" s="44">
        <f t="shared" ref="AR71:AT74" si="203">SUM(AI71+AL71+AO71)</f>
        <v>0</v>
      </c>
      <c r="AS71" s="44">
        <f t="shared" si="203"/>
        <v>0</v>
      </c>
      <c r="AT71" s="44">
        <f t="shared" si="203"/>
        <v>0</v>
      </c>
      <c r="AU71" s="102">
        <f t="shared" si="106"/>
        <v>0</v>
      </c>
      <c r="AV71" s="102"/>
      <c r="AW71" s="44">
        <f t="shared" ref="AW71:AY74" si="204">SUM(AD71+AR71)</f>
        <v>0</v>
      </c>
      <c r="AX71" s="44">
        <f t="shared" si="204"/>
        <v>0</v>
      </c>
      <c r="AY71" s="44">
        <f t="shared" si="204"/>
        <v>0</v>
      </c>
      <c r="AZ71" s="102">
        <f t="shared" si="196"/>
        <v>0</v>
      </c>
      <c r="BA71" s="102"/>
      <c r="BB71" s="71">
        <f>SUM(BB72:BB73)</f>
        <v>0</v>
      </c>
      <c r="BC71" s="186">
        <f>SUM(BC72:BC73)</f>
        <v>100.61</v>
      </c>
      <c r="BD71" s="112"/>
      <c r="BE71" s="113"/>
      <c r="BF71" s="71">
        <f>SUM(BF72:BF73)</f>
        <v>0</v>
      </c>
      <c r="BG71" s="71">
        <f>SUM(BG72:BG73)</f>
        <v>0</v>
      </c>
      <c r="BH71" s="186">
        <f>SUM(BH72:BH73)</f>
        <v>45.85</v>
      </c>
      <c r="BI71" s="112"/>
      <c r="BJ71" s="113"/>
      <c r="BK71" s="71">
        <f>SUM(BK72:BK73)</f>
        <v>0</v>
      </c>
      <c r="BL71" s="71">
        <f>SUM(BL72:BL73)</f>
        <v>0</v>
      </c>
      <c r="BM71" s="186">
        <f>SUM(BM72:BM73)</f>
        <v>332.88</v>
      </c>
      <c r="BN71" s="187"/>
      <c r="BO71" s="188"/>
      <c r="BP71" s="71">
        <f>SUM(BP72:BP73)</f>
        <v>0</v>
      </c>
      <c r="BQ71" s="44">
        <f t="shared" ref="BQ71:BR74" si="205">SUM(BB71+BG71+BL71)</f>
        <v>0</v>
      </c>
      <c r="BR71" s="44">
        <f t="shared" si="205"/>
        <v>479.34000000000003</v>
      </c>
      <c r="BS71" s="44">
        <f>SUM(BF71+BK71+BP71)</f>
        <v>0</v>
      </c>
      <c r="BT71" s="102">
        <f t="shared" si="114"/>
        <v>479.34000000000003</v>
      </c>
      <c r="BU71" s="102" t="e">
        <f t="shared" si="115"/>
        <v>#DIV/0!</v>
      </c>
      <c r="BV71" s="44">
        <f t="shared" ref="BV71:BW73" si="206">SUM(AW71+BQ71)</f>
        <v>0</v>
      </c>
      <c r="BW71" s="44">
        <f t="shared" si="206"/>
        <v>479.34000000000003</v>
      </c>
      <c r="BX71" s="44"/>
      <c r="BY71" s="44"/>
      <c r="BZ71" s="44">
        <f>SUM(AY71+BS71)</f>
        <v>0</v>
      </c>
      <c r="CA71" s="102">
        <f t="shared" si="135"/>
        <v>479.34000000000003</v>
      </c>
      <c r="CB71" s="102" t="e">
        <f t="shared" si="136"/>
        <v>#DIV/0!</v>
      </c>
    </row>
    <row r="72" spans="1:88" ht="37.5" customHeight="1" x14ac:dyDescent="0.3">
      <c r="A72" s="51" t="s">
        <v>130</v>
      </c>
      <c r="B72" s="68"/>
      <c r="C72" s="68"/>
      <c r="D72" s="68"/>
      <c r="E72" s="68"/>
      <c r="F72" s="68"/>
      <c r="G72" s="68"/>
      <c r="H72" s="68"/>
      <c r="I72" s="68"/>
      <c r="J72" s="68"/>
      <c r="K72" s="59"/>
      <c r="L72" s="59"/>
      <c r="M72" s="59"/>
      <c r="N72" s="94"/>
      <c r="O72" s="94"/>
      <c r="P72" s="68"/>
      <c r="Q72" s="68"/>
      <c r="R72" s="68"/>
      <c r="S72" s="68"/>
      <c r="T72" s="68"/>
      <c r="U72" s="68"/>
      <c r="V72" s="68"/>
      <c r="W72" s="68"/>
      <c r="X72" s="68"/>
      <c r="Y72" s="59"/>
      <c r="Z72" s="59"/>
      <c r="AA72" s="59"/>
      <c r="AB72" s="94"/>
      <c r="AC72" s="94"/>
      <c r="AD72" s="59"/>
      <c r="AE72" s="59"/>
      <c r="AF72" s="179"/>
      <c r="AG72" s="94"/>
      <c r="AH72" s="94"/>
      <c r="AI72" s="68"/>
      <c r="AJ72" s="68"/>
      <c r="AK72" s="68"/>
      <c r="AL72" s="68"/>
      <c r="AM72" s="68"/>
      <c r="AN72" s="68"/>
      <c r="AO72" s="68"/>
      <c r="AP72" s="68"/>
      <c r="AQ72" s="68"/>
      <c r="AR72" s="59"/>
      <c r="AS72" s="59"/>
      <c r="AT72" s="59"/>
      <c r="AU72" s="94"/>
      <c r="AV72" s="94"/>
      <c r="AW72" s="59"/>
      <c r="AX72" s="59"/>
      <c r="AY72" s="59"/>
      <c r="AZ72" s="94"/>
      <c r="BA72" s="94"/>
      <c r="BB72" s="68"/>
      <c r="BC72" s="118">
        <f>SUM('[1]ПОЛНАЯ СЕБЕСТОИМОСТЬ СТОКИ 2018'!X125)</f>
        <v>0</v>
      </c>
      <c r="BD72" s="112"/>
      <c r="BE72" s="113"/>
      <c r="BF72" s="68"/>
      <c r="BG72" s="68"/>
      <c r="BH72" s="118">
        <f>SUM('[1]ПОЛНАЯ СЕБЕСТОИМОСТЬ СТОКИ 2018'!AA125)</f>
        <v>0</v>
      </c>
      <c r="BI72" s="112"/>
      <c r="BJ72" s="113"/>
      <c r="BK72" s="68"/>
      <c r="BL72" s="68"/>
      <c r="BM72" s="118">
        <f>SUM('[1]ПОЛНАЯ СЕБЕСТОИМОСТЬ СТОКИ 2018'!AD125)</f>
        <v>224.06</v>
      </c>
      <c r="BN72" s="119"/>
      <c r="BO72" s="120"/>
      <c r="BP72" s="68"/>
      <c r="BQ72" s="59">
        <f t="shared" si="205"/>
        <v>0</v>
      </c>
      <c r="BR72" s="59">
        <f t="shared" si="205"/>
        <v>224.06</v>
      </c>
      <c r="BS72" s="59">
        <f>SUM(BF72+BK72+BP72)</f>
        <v>0</v>
      </c>
      <c r="BT72" s="94">
        <f t="shared" si="114"/>
        <v>224.06</v>
      </c>
      <c r="BU72" s="94" t="e">
        <f t="shared" si="115"/>
        <v>#DIV/0!</v>
      </c>
      <c r="BV72" s="59">
        <f t="shared" si="206"/>
        <v>0</v>
      </c>
      <c r="BW72" s="59">
        <f t="shared" si="206"/>
        <v>224.06</v>
      </c>
      <c r="BX72" s="59"/>
      <c r="BY72" s="59"/>
      <c r="BZ72" s="59">
        <f>SUM(AY72+BS72)</f>
        <v>0</v>
      </c>
      <c r="CA72" s="94">
        <f t="shared" si="135"/>
        <v>224.06</v>
      </c>
      <c r="CB72" s="94" t="e">
        <f t="shared" si="136"/>
        <v>#DIV/0!</v>
      </c>
    </row>
    <row r="73" spans="1:88" ht="18.75" customHeight="1" x14ac:dyDescent="0.3">
      <c r="A73" s="51" t="s">
        <v>103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59">
        <f t="shared" si="200"/>
        <v>0</v>
      </c>
      <c r="L73" s="59">
        <f t="shared" si="200"/>
        <v>0</v>
      </c>
      <c r="M73" s="59">
        <f t="shared" si="200"/>
        <v>0</v>
      </c>
      <c r="N73" s="94">
        <f t="shared" si="96"/>
        <v>0</v>
      </c>
      <c r="O73" s="94" t="e">
        <f t="shared" si="97"/>
        <v>#DIV/0!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59">
        <f t="shared" si="201"/>
        <v>0</v>
      </c>
      <c r="Z73" s="59">
        <f t="shared" si="201"/>
        <v>0</v>
      </c>
      <c r="AA73" s="59">
        <f t="shared" si="201"/>
        <v>0</v>
      </c>
      <c r="AB73" s="94">
        <f t="shared" si="99"/>
        <v>0</v>
      </c>
      <c r="AC73" s="94" t="e">
        <f t="shared" si="100"/>
        <v>#DIV/0!</v>
      </c>
      <c r="AD73" s="59">
        <f t="shared" si="202"/>
        <v>0</v>
      </c>
      <c r="AE73" s="59">
        <f t="shared" si="202"/>
        <v>0</v>
      </c>
      <c r="AF73" s="179">
        <f t="shared" si="202"/>
        <v>0</v>
      </c>
      <c r="AG73" s="94">
        <f t="shared" si="194"/>
        <v>0</v>
      </c>
      <c r="AH73" s="94" t="e">
        <f t="shared" si="104"/>
        <v>#DIV/0!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59">
        <f t="shared" si="203"/>
        <v>0</v>
      </c>
      <c r="AS73" s="59">
        <f t="shared" si="203"/>
        <v>0</v>
      </c>
      <c r="AT73" s="59">
        <f t="shared" si="203"/>
        <v>0</v>
      </c>
      <c r="AU73" s="94">
        <f t="shared" si="106"/>
        <v>0</v>
      </c>
      <c r="AV73" s="94"/>
      <c r="AW73" s="59">
        <f t="shared" si="204"/>
        <v>0</v>
      </c>
      <c r="AX73" s="59">
        <f t="shared" si="204"/>
        <v>0</v>
      </c>
      <c r="AY73" s="59">
        <f t="shared" si="204"/>
        <v>0</v>
      </c>
      <c r="AZ73" s="94">
        <f t="shared" si="196"/>
        <v>0</v>
      </c>
      <c r="BA73" s="94"/>
      <c r="BB73" s="68">
        <v>0</v>
      </c>
      <c r="BC73" s="118">
        <f>SUM('[1]ПОЛНАЯ СЕБЕСТОИМОСТЬ СТОКИ 2018'!X126)</f>
        <v>100.61</v>
      </c>
      <c r="BD73" s="112"/>
      <c r="BE73" s="113"/>
      <c r="BF73" s="68">
        <v>0</v>
      </c>
      <c r="BG73" s="68">
        <v>0</v>
      </c>
      <c r="BH73" s="118">
        <f>SUM('[1]ПОЛНАЯ СЕБЕСТОИМОСТЬ СТОКИ 2018'!AA126)</f>
        <v>45.85</v>
      </c>
      <c r="BI73" s="112"/>
      <c r="BJ73" s="113"/>
      <c r="BK73" s="68">
        <v>0</v>
      </c>
      <c r="BL73" s="68">
        <v>0</v>
      </c>
      <c r="BM73" s="118">
        <f>SUM('[1]ПОЛНАЯ СЕБЕСТОИМОСТЬ СТОКИ 2018'!AD126)</f>
        <v>108.82</v>
      </c>
      <c r="BN73" s="119"/>
      <c r="BO73" s="120"/>
      <c r="BP73" s="68">
        <v>0</v>
      </c>
      <c r="BQ73" s="59">
        <f t="shared" si="205"/>
        <v>0</v>
      </c>
      <c r="BR73" s="59">
        <f t="shared" si="205"/>
        <v>255.28</v>
      </c>
      <c r="BS73" s="59">
        <f>SUM(BF73+BK73+BP73)</f>
        <v>0</v>
      </c>
      <c r="BT73" s="94">
        <f t="shared" si="114"/>
        <v>255.28</v>
      </c>
      <c r="BU73" s="94" t="e">
        <f t="shared" si="115"/>
        <v>#DIV/0!</v>
      </c>
      <c r="BV73" s="59">
        <f t="shared" si="206"/>
        <v>0</v>
      </c>
      <c r="BW73" s="59">
        <f t="shared" si="206"/>
        <v>255.28</v>
      </c>
      <c r="BX73" s="59"/>
      <c r="BY73" s="59"/>
      <c r="BZ73" s="59">
        <f>SUM(AY73+BS73)</f>
        <v>0</v>
      </c>
      <c r="CA73" s="94">
        <f t="shared" si="135"/>
        <v>255.28</v>
      </c>
      <c r="CB73" s="94" t="e">
        <f t="shared" si="136"/>
        <v>#DIV/0!</v>
      </c>
    </row>
    <row r="74" spans="1:88" ht="18.75" customHeight="1" x14ac:dyDescent="0.3">
      <c r="A74" s="106" t="s">
        <v>104</v>
      </c>
      <c r="B74" s="104">
        <f t="shared" ref="B74:J74" si="207">SUM(B59+B71)</f>
        <v>7224.0283028259628</v>
      </c>
      <c r="C74" s="104">
        <f t="shared" si="207"/>
        <v>6173.19</v>
      </c>
      <c r="D74" s="104">
        <f t="shared" si="207"/>
        <v>6607.81</v>
      </c>
      <c r="E74" s="104">
        <f t="shared" si="207"/>
        <v>7211.4197232575007</v>
      </c>
      <c r="F74" s="104">
        <f t="shared" si="207"/>
        <v>5859.8200000000006</v>
      </c>
      <c r="G74" s="104">
        <f t="shared" si="207"/>
        <v>5728.56</v>
      </c>
      <c r="H74" s="104">
        <f t="shared" si="207"/>
        <v>7585.9787891391843</v>
      </c>
      <c r="I74" s="104">
        <f t="shared" si="207"/>
        <v>7630.9999999999991</v>
      </c>
      <c r="J74" s="104">
        <f t="shared" si="207"/>
        <v>6804.6799999999994</v>
      </c>
      <c r="K74" s="44">
        <f t="shared" si="200"/>
        <v>22021.42681522265</v>
      </c>
      <c r="L74" s="44">
        <f t="shared" si="200"/>
        <v>19664.009999999998</v>
      </c>
      <c r="M74" s="44">
        <f t="shared" si="200"/>
        <v>19141.05</v>
      </c>
      <c r="N74" s="102">
        <f t="shared" si="96"/>
        <v>-2357.4168152226521</v>
      </c>
      <c r="O74" s="102">
        <f t="shared" si="97"/>
        <v>-10.70510478273393</v>
      </c>
      <c r="P74" s="104">
        <f t="shared" ref="P74:X74" si="208">SUM(P59+P71)</f>
        <v>7190.7087269656449</v>
      </c>
      <c r="Q74" s="104">
        <f t="shared" si="208"/>
        <v>6737.2000000000007</v>
      </c>
      <c r="R74" s="104">
        <f t="shared" si="208"/>
        <v>6865.4800000000005</v>
      </c>
      <c r="S74" s="104">
        <f t="shared" si="208"/>
        <v>7132.6995103809049</v>
      </c>
      <c r="T74" s="104">
        <f t="shared" si="208"/>
        <v>6494.0299999999988</v>
      </c>
      <c r="U74" s="104">
        <f t="shared" si="208"/>
        <v>6579.3200000000006</v>
      </c>
      <c r="V74" s="104">
        <f t="shared" si="208"/>
        <v>7505.6106172520913</v>
      </c>
      <c r="W74" s="104">
        <f t="shared" si="208"/>
        <v>7100.3099999999995</v>
      </c>
      <c r="X74" s="104">
        <f t="shared" si="208"/>
        <v>6776.66</v>
      </c>
      <c r="Y74" s="44">
        <f t="shared" si="201"/>
        <v>21829.018854598642</v>
      </c>
      <c r="Z74" s="44">
        <f t="shared" si="201"/>
        <v>20331.54</v>
      </c>
      <c r="AA74" s="44">
        <f t="shared" si="201"/>
        <v>20221.46</v>
      </c>
      <c r="AB74" s="102">
        <f t="shared" si="99"/>
        <v>-1497.4788545986412</v>
      </c>
      <c r="AC74" s="102">
        <f t="shared" si="100"/>
        <v>-6.8600373868071145</v>
      </c>
      <c r="AD74" s="44">
        <f t="shared" si="202"/>
        <v>43850.445669821289</v>
      </c>
      <c r="AE74" s="44">
        <f t="shared" si="202"/>
        <v>39995.550000000003</v>
      </c>
      <c r="AF74" s="185">
        <f t="shared" si="202"/>
        <v>39362.509999999995</v>
      </c>
      <c r="AG74" s="102">
        <f t="shared" si="194"/>
        <v>-3854.895669821286</v>
      </c>
      <c r="AH74" s="102">
        <f t="shared" si="104"/>
        <v>-8.7910068208823215</v>
      </c>
      <c r="AI74" s="104">
        <f t="shared" ref="AI74:AQ74" si="209">SUM(AI59+AI71)</f>
        <v>7398.0413363426314</v>
      </c>
      <c r="AJ74" s="104">
        <f t="shared" si="209"/>
        <v>7081.8200000000006</v>
      </c>
      <c r="AK74" s="104">
        <f t="shared" si="209"/>
        <v>6301</v>
      </c>
      <c r="AL74" s="104">
        <f t="shared" si="209"/>
        <v>7397.1957015947946</v>
      </c>
      <c r="AM74" s="104">
        <f t="shared" si="209"/>
        <v>6792.37</v>
      </c>
      <c r="AN74" s="104">
        <f t="shared" si="209"/>
        <v>7179.93</v>
      </c>
      <c r="AO74" s="104">
        <f t="shared" si="209"/>
        <v>7824.6712935682435</v>
      </c>
      <c r="AP74" s="104">
        <f t="shared" si="209"/>
        <v>6664.42</v>
      </c>
      <c r="AQ74" s="104">
        <f t="shared" si="209"/>
        <v>6585.5</v>
      </c>
      <c r="AR74" s="44">
        <f t="shared" si="203"/>
        <v>22619.908331505671</v>
      </c>
      <c r="AS74" s="44">
        <f t="shared" si="203"/>
        <v>20538.61</v>
      </c>
      <c r="AT74" s="44">
        <f t="shared" si="203"/>
        <v>20066.43</v>
      </c>
      <c r="AU74" s="102">
        <f t="shared" si="106"/>
        <v>-2081.2983315056699</v>
      </c>
      <c r="AV74" s="102">
        <f t="shared" ref="AV74" si="210">SUM(AU74/AR74*100)</f>
        <v>-9.2011793372600756</v>
      </c>
      <c r="AW74" s="44">
        <f t="shared" si="204"/>
        <v>66470.354001326952</v>
      </c>
      <c r="AX74" s="44">
        <f t="shared" si="204"/>
        <v>60534.16</v>
      </c>
      <c r="AY74" s="44">
        <f t="shared" si="204"/>
        <v>59428.939999999995</v>
      </c>
      <c r="AZ74" s="102">
        <f t="shared" si="196"/>
        <v>-5936.1940013269486</v>
      </c>
      <c r="BA74" s="102">
        <f t="shared" ref="BA74" si="211">SUM(AZ74/AW74*100)</f>
        <v>-8.9305888173973678</v>
      </c>
      <c r="BB74" s="104">
        <f t="shared" ref="BB74:BP74" si="212">SUM(BB59+BB71)</f>
        <v>7469.0721846456354</v>
      </c>
      <c r="BC74" s="186">
        <f t="shared" si="212"/>
        <v>6849.6449999999995</v>
      </c>
      <c r="BD74" s="112"/>
      <c r="BE74" s="113"/>
      <c r="BF74" s="104">
        <f t="shared" si="212"/>
        <v>6043.1500000000005</v>
      </c>
      <c r="BG74" s="104">
        <f t="shared" si="212"/>
        <v>7478.6671602728484</v>
      </c>
      <c r="BH74" s="186">
        <f t="shared" si="212"/>
        <v>6511.5300000000016</v>
      </c>
      <c r="BI74" s="112"/>
      <c r="BJ74" s="113"/>
      <c r="BK74" s="104">
        <f t="shared" si="212"/>
        <v>6312.51</v>
      </c>
      <c r="BL74" s="104">
        <f t="shared" si="212"/>
        <v>7873.0885405705312</v>
      </c>
      <c r="BM74" s="186">
        <f t="shared" si="212"/>
        <v>6955.0300000000007</v>
      </c>
      <c r="BN74" s="187"/>
      <c r="BO74" s="188"/>
      <c r="BP74" s="104">
        <f t="shared" si="212"/>
        <v>6574.7300000000005</v>
      </c>
      <c r="BQ74" s="44">
        <f t="shared" si="205"/>
        <v>22820.827885489016</v>
      </c>
      <c r="BR74" s="44">
        <f t="shared" si="205"/>
        <v>20316.205000000002</v>
      </c>
      <c r="BS74" s="44">
        <f>SUM(BF74+BK74+BP74)</f>
        <v>18930.39</v>
      </c>
      <c r="BT74" s="102">
        <f t="shared" si="114"/>
        <v>-2504.6228854890142</v>
      </c>
      <c r="BU74" s="102">
        <f t="shared" si="115"/>
        <v>-10.975162242390066</v>
      </c>
      <c r="BV74" s="44">
        <f>SUM(AW74+BQ74)+0.01</f>
        <v>89291.191886815956</v>
      </c>
      <c r="BW74" s="44">
        <f>SUM(AX74+BR74)</f>
        <v>80850.365000000005</v>
      </c>
      <c r="BX74" s="44"/>
      <c r="BY74" s="44"/>
      <c r="BZ74" s="44">
        <f>SUM(AY74+BS74)</f>
        <v>78359.329999999987</v>
      </c>
      <c r="CA74" s="102">
        <f t="shared" si="135"/>
        <v>-8440.8268868159503</v>
      </c>
      <c r="CB74" s="102">
        <f t="shared" si="136"/>
        <v>-9.4531461709184068</v>
      </c>
    </row>
    <row r="75" spans="1:88" ht="18.75" customHeight="1" x14ac:dyDescent="0.3">
      <c r="A75" s="189"/>
      <c r="B75" s="190"/>
      <c r="C75" s="190"/>
      <c r="D75" s="190"/>
      <c r="E75" s="190"/>
      <c r="F75" s="190"/>
      <c r="G75" s="190"/>
      <c r="H75" s="190"/>
      <c r="I75" s="190"/>
      <c r="J75" s="190"/>
      <c r="K75" s="191"/>
      <c r="L75" s="191"/>
      <c r="M75" s="191"/>
      <c r="N75" s="192"/>
      <c r="O75" s="192"/>
      <c r="P75" s="190"/>
      <c r="Q75" s="190"/>
      <c r="R75" s="190"/>
      <c r="S75" s="190"/>
      <c r="T75" s="190"/>
      <c r="U75" s="190"/>
      <c r="V75" s="190"/>
      <c r="W75" s="190"/>
      <c r="X75" s="190"/>
      <c r="Y75" s="191"/>
      <c r="Z75" s="191"/>
      <c r="AA75" s="191"/>
      <c r="AB75" s="192"/>
      <c r="AC75" s="192"/>
      <c r="AD75" s="191"/>
      <c r="AE75" s="191"/>
      <c r="AF75" s="191"/>
      <c r="AG75" s="192"/>
      <c r="AH75" s="192"/>
      <c r="AI75" s="190"/>
      <c r="AJ75" s="190"/>
      <c r="AK75" s="190"/>
      <c r="AL75" s="190"/>
      <c r="AM75" s="190"/>
      <c r="AN75" s="190"/>
      <c r="AO75" s="190"/>
      <c r="AP75" s="190"/>
      <c r="AQ75" s="190"/>
      <c r="AR75" s="191"/>
      <c r="AS75" s="191"/>
      <c r="AT75" s="191"/>
      <c r="AU75" s="192"/>
      <c r="AV75" s="192"/>
      <c r="AW75" s="191"/>
      <c r="AX75" s="191"/>
      <c r="AY75" s="191"/>
      <c r="AZ75" s="192"/>
      <c r="BA75" s="192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1"/>
      <c r="BR75" s="191"/>
      <c r="BS75" s="191"/>
      <c r="BT75" s="192"/>
      <c r="BU75" s="192"/>
      <c r="BV75" s="191"/>
      <c r="BW75" s="191"/>
      <c r="BX75" s="191"/>
      <c r="BY75" s="191"/>
      <c r="BZ75" s="191"/>
      <c r="CA75" s="192"/>
      <c r="CB75" s="192"/>
    </row>
    <row r="76" spans="1:88" ht="18.75" customHeight="1" x14ac:dyDescent="0.3">
      <c r="A76" s="124" t="s">
        <v>105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 t="s">
        <v>106</v>
      </c>
      <c r="O76" s="124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125"/>
      <c r="AJ76" s="125"/>
      <c r="AK76" s="80" t="s">
        <v>107</v>
      </c>
      <c r="AL76" s="125"/>
      <c r="AM76" s="125"/>
      <c r="AN76" s="125"/>
      <c r="AO76" s="125"/>
      <c r="AP76" s="125"/>
      <c r="AQ76" s="125"/>
      <c r="AR76" s="80"/>
      <c r="AS76" s="80"/>
      <c r="AT76" s="80"/>
      <c r="AU76" s="80"/>
      <c r="AV76" s="80"/>
      <c r="AW76" s="80"/>
      <c r="AX76" s="80"/>
      <c r="AY76" s="80"/>
      <c r="AZ76" s="80" t="s">
        <v>107</v>
      </c>
      <c r="BA76" s="80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80" t="s">
        <v>108</v>
      </c>
      <c r="BX76" s="125"/>
      <c r="BY76" s="125"/>
      <c r="BZ76" s="125"/>
      <c r="CA76" s="80"/>
      <c r="CB76" s="80"/>
      <c r="CC76" s="80"/>
      <c r="CD76" s="80"/>
      <c r="CE76" s="80"/>
      <c r="CF76" s="80"/>
      <c r="CG76" s="80"/>
      <c r="CH76" s="80"/>
      <c r="CI76" s="80"/>
      <c r="CJ76" s="80"/>
    </row>
    <row r="77" spans="1:88" ht="18.75" customHeight="1" x14ac:dyDescent="0.3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125"/>
      <c r="AJ77" s="125"/>
      <c r="AK77" s="80" t="s">
        <v>109</v>
      </c>
      <c r="AL77" s="125"/>
      <c r="AM77" s="125"/>
      <c r="AN77" s="125"/>
      <c r="AO77" s="125"/>
      <c r="AP77" s="125"/>
      <c r="AQ77" s="125"/>
      <c r="AR77" s="80"/>
      <c r="AS77" s="80"/>
      <c r="AT77" s="80"/>
      <c r="AU77" s="80"/>
      <c r="AV77" s="80"/>
      <c r="AW77" s="80"/>
      <c r="AX77" s="80"/>
      <c r="AY77" s="80"/>
      <c r="AZ77" s="80" t="s">
        <v>109</v>
      </c>
      <c r="BA77" s="80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80"/>
      <c r="BX77" s="125"/>
      <c r="BY77" s="125"/>
      <c r="BZ77" s="125"/>
      <c r="CA77" s="80"/>
      <c r="CB77" s="80"/>
      <c r="CC77" s="80"/>
      <c r="CD77" s="80"/>
      <c r="CE77" s="80"/>
      <c r="CF77" s="80"/>
      <c r="CG77" s="80"/>
      <c r="CH77" s="80"/>
      <c r="CI77" s="80"/>
      <c r="CJ77" s="80"/>
    </row>
    <row r="78" spans="1:88" ht="18.75" customHeight="1" x14ac:dyDescent="0.3">
      <c r="A78" s="124" t="s">
        <v>110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 t="s">
        <v>106</v>
      </c>
      <c r="O78" s="124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125"/>
      <c r="AJ78" s="125"/>
      <c r="AK78" s="80" t="s">
        <v>107</v>
      </c>
      <c r="AL78" s="125"/>
      <c r="AM78" s="125"/>
      <c r="AN78" s="125"/>
      <c r="AO78" s="125"/>
      <c r="AP78" s="125"/>
      <c r="AQ78" s="125"/>
      <c r="AR78" s="80"/>
      <c r="AS78" s="80"/>
      <c r="AT78" s="80"/>
      <c r="AU78" s="80"/>
      <c r="AV78" s="80"/>
      <c r="AW78" s="80"/>
      <c r="AX78" s="80"/>
      <c r="AY78" s="80"/>
      <c r="AZ78" s="80" t="s">
        <v>107</v>
      </c>
      <c r="BA78" s="80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80" t="s">
        <v>111</v>
      </c>
      <c r="BX78" s="125"/>
      <c r="BY78" s="125"/>
      <c r="BZ78" s="125"/>
      <c r="CA78" s="80"/>
      <c r="CB78" s="80"/>
      <c r="CC78" s="80"/>
      <c r="CD78" s="80"/>
      <c r="CE78" s="80"/>
      <c r="CF78" s="80"/>
      <c r="CG78" s="80"/>
      <c r="CH78" s="80"/>
      <c r="CI78" s="80"/>
      <c r="CJ78" s="80"/>
    </row>
    <row r="79" spans="1:88" ht="18.75" customHeight="1" x14ac:dyDescent="0.3">
      <c r="A79" s="124"/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 t="s">
        <v>109</v>
      </c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6"/>
      <c r="BR79" s="196"/>
      <c r="BS79" s="196"/>
      <c r="BT79" s="196"/>
      <c r="BU79" s="196"/>
      <c r="BV79" s="197"/>
      <c r="BW79" s="197"/>
      <c r="BX79" s="197"/>
      <c r="BY79" s="197"/>
      <c r="BZ79" s="197"/>
      <c r="CA79" s="197"/>
    </row>
    <row r="80" spans="1:88" ht="18.75" customHeight="1" x14ac:dyDescent="0.3">
      <c r="B80" s="198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6"/>
      <c r="BR80" s="196"/>
      <c r="BS80" s="196"/>
      <c r="BT80" s="196"/>
      <c r="BU80" s="196"/>
      <c r="BV80" s="197"/>
      <c r="BW80" s="197"/>
      <c r="BX80" s="197"/>
      <c r="BY80" s="197"/>
      <c r="BZ80" s="197"/>
      <c r="CA80" s="197"/>
    </row>
    <row r="81" spans="2:79" ht="18.75" customHeight="1" x14ac:dyDescent="0.3">
      <c r="B81" s="198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6"/>
      <c r="BR81" s="196"/>
      <c r="BS81" s="196"/>
      <c r="BT81" s="196"/>
      <c r="BU81" s="196"/>
      <c r="BV81" s="197"/>
      <c r="BW81" s="197"/>
      <c r="BX81" s="197"/>
      <c r="BY81" s="197"/>
      <c r="BZ81" s="197"/>
      <c r="CA81" s="197"/>
    </row>
    <row r="82" spans="2:79" ht="18.75" customHeight="1" x14ac:dyDescent="0.3">
      <c r="B82" s="198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6"/>
      <c r="BR82" s="196"/>
      <c r="BS82" s="196"/>
      <c r="BT82" s="196"/>
      <c r="BU82" s="196"/>
      <c r="BV82" s="197"/>
      <c r="BW82" s="197"/>
      <c r="BX82" s="197"/>
      <c r="BY82" s="197"/>
      <c r="BZ82" s="197"/>
      <c r="CA82" s="197"/>
    </row>
    <row r="83" spans="2:79" ht="18.75" customHeight="1" x14ac:dyDescent="0.3">
      <c r="B83" s="198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6"/>
      <c r="BR83" s="196"/>
      <c r="BS83" s="196"/>
      <c r="BT83" s="196"/>
      <c r="BU83" s="196"/>
      <c r="BV83" s="197"/>
      <c r="BW83" s="197"/>
      <c r="BX83" s="197"/>
      <c r="BY83" s="197"/>
      <c r="BZ83" s="197"/>
      <c r="CA83" s="197"/>
    </row>
    <row r="84" spans="2:79" ht="18.75" customHeight="1" x14ac:dyDescent="0.3">
      <c r="B84" s="198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6"/>
      <c r="BR84" s="196"/>
      <c r="BS84" s="196"/>
      <c r="BT84" s="196"/>
      <c r="BU84" s="196"/>
      <c r="BV84" s="197"/>
      <c r="BW84" s="197"/>
      <c r="BX84" s="197"/>
      <c r="BY84" s="197"/>
      <c r="BZ84" s="197"/>
      <c r="CA84" s="197"/>
    </row>
    <row r="85" spans="2:79" ht="18.75" customHeight="1" x14ac:dyDescent="0.3">
      <c r="B85" s="198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6"/>
      <c r="BR85" s="196"/>
      <c r="BS85" s="196"/>
      <c r="BT85" s="196"/>
      <c r="BU85" s="196"/>
      <c r="BV85" s="197"/>
      <c r="BW85" s="197"/>
      <c r="BX85" s="197"/>
      <c r="BY85" s="197"/>
      <c r="BZ85" s="197"/>
      <c r="CA85" s="197"/>
    </row>
    <row r="86" spans="2:79" ht="18.75" customHeight="1" x14ac:dyDescent="0.3">
      <c r="B86" s="198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6"/>
      <c r="BR86" s="196"/>
      <c r="BS86" s="196"/>
      <c r="BT86" s="196"/>
      <c r="BU86" s="196"/>
      <c r="BV86" s="197"/>
      <c r="BW86" s="197"/>
      <c r="BX86" s="197"/>
      <c r="BY86" s="197"/>
      <c r="BZ86" s="197"/>
      <c r="CA86" s="197"/>
    </row>
    <row r="87" spans="2:79" ht="18.75" customHeight="1" x14ac:dyDescent="0.3">
      <c r="B87" s="198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6"/>
      <c r="BR87" s="196"/>
      <c r="BS87" s="196"/>
      <c r="BT87" s="196"/>
      <c r="BU87" s="196"/>
      <c r="BV87" s="197"/>
      <c r="BW87" s="197"/>
      <c r="BX87" s="197"/>
      <c r="BY87" s="197"/>
      <c r="BZ87" s="197"/>
      <c r="CA87" s="197"/>
    </row>
    <row r="88" spans="2:79" ht="18.75" customHeight="1" x14ac:dyDescent="0.3">
      <c r="B88" s="198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6"/>
      <c r="BR88" s="196"/>
      <c r="BS88" s="196"/>
      <c r="BT88" s="196"/>
      <c r="BU88" s="196"/>
      <c r="BV88" s="197"/>
      <c r="BW88" s="197"/>
      <c r="BX88" s="197"/>
      <c r="BY88" s="197"/>
      <c r="BZ88" s="197"/>
      <c r="CA88" s="197"/>
    </row>
    <row r="89" spans="2:79" ht="18.75" customHeight="1" x14ac:dyDescent="0.3">
      <c r="B89" s="198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6"/>
      <c r="BR89" s="196"/>
      <c r="BS89" s="196"/>
      <c r="BT89" s="196"/>
      <c r="BU89" s="196"/>
      <c r="BV89" s="197"/>
      <c r="BW89" s="197"/>
      <c r="BX89" s="197"/>
      <c r="BY89" s="197"/>
      <c r="BZ89" s="197"/>
      <c r="CA89" s="197"/>
    </row>
    <row r="90" spans="2:79" ht="18.75" customHeight="1" x14ac:dyDescent="0.3">
      <c r="B90" s="198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6"/>
      <c r="BR90" s="196"/>
      <c r="BS90" s="196"/>
      <c r="BT90" s="196"/>
      <c r="BU90" s="196"/>
      <c r="BV90" s="197"/>
      <c r="BW90" s="197"/>
      <c r="BX90" s="197"/>
      <c r="BY90" s="197"/>
      <c r="BZ90" s="197"/>
      <c r="CA90" s="197"/>
    </row>
    <row r="91" spans="2:79" ht="18.75" customHeight="1" x14ac:dyDescent="0.3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6"/>
      <c r="BR91" s="196"/>
      <c r="BS91" s="196"/>
      <c r="BT91" s="196"/>
      <c r="BU91" s="196"/>
      <c r="BV91" s="197"/>
      <c r="BW91" s="197"/>
      <c r="BX91" s="197"/>
      <c r="BY91" s="197"/>
      <c r="BZ91" s="197"/>
      <c r="CA91" s="197"/>
    </row>
    <row r="92" spans="2:79" ht="18.75" customHeight="1" x14ac:dyDescent="0.3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6"/>
      <c r="BR92" s="196"/>
      <c r="BS92" s="196"/>
      <c r="BT92" s="196"/>
      <c r="BU92" s="196"/>
      <c r="BV92" s="197"/>
      <c r="BW92" s="197"/>
      <c r="BX92" s="197"/>
      <c r="BY92" s="197"/>
      <c r="BZ92" s="197"/>
      <c r="CA92" s="197"/>
    </row>
    <row r="93" spans="2:79" ht="18.75" customHeight="1" x14ac:dyDescent="0.3"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6"/>
      <c r="BR93" s="196"/>
      <c r="BS93" s="196"/>
      <c r="BT93" s="196"/>
      <c r="BU93" s="196"/>
      <c r="BV93" s="197"/>
      <c r="BW93" s="197"/>
      <c r="BX93" s="197"/>
      <c r="BY93" s="197"/>
      <c r="BZ93" s="197"/>
      <c r="CA93" s="197"/>
    </row>
    <row r="94" spans="2:79" ht="18.75" customHeight="1" x14ac:dyDescent="0.3"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6"/>
      <c r="BR94" s="196"/>
      <c r="BS94" s="196"/>
      <c r="BT94" s="196"/>
      <c r="BU94" s="196"/>
      <c r="BV94" s="197"/>
      <c r="BW94" s="197"/>
      <c r="BX94" s="197"/>
      <c r="BY94" s="197"/>
      <c r="BZ94" s="197"/>
      <c r="CA94" s="197"/>
    </row>
    <row r="95" spans="2:79" ht="18.75" customHeight="1" x14ac:dyDescent="0.3"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6"/>
      <c r="BR95" s="196"/>
      <c r="BS95" s="196"/>
      <c r="BT95" s="196"/>
      <c r="BU95" s="196"/>
      <c r="BV95" s="197"/>
      <c r="BW95" s="197"/>
      <c r="BX95" s="197"/>
      <c r="BY95" s="197"/>
      <c r="BZ95" s="197"/>
      <c r="CA95" s="197"/>
    </row>
    <row r="96" spans="2:79" ht="18.75" customHeight="1" x14ac:dyDescent="0.3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6"/>
      <c r="BR96" s="196"/>
      <c r="BS96" s="196"/>
      <c r="BT96" s="196"/>
      <c r="BU96" s="196"/>
      <c r="BV96" s="197"/>
      <c r="BW96" s="197"/>
      <c r="BX96" s="197"/>
      <c r="BY96" s="197"/>
      <c r="BZ96" s="197"/>
      <c r="CA96" s="197"/>
    </row>
    <row r="97" spans="2:79" ht="18.75" customHeight="1" x14ac:dyDescent="0.3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6"/>
      <c r="BR97" s="196"/>
      <c r="BS97" s="196"/>
      <c r="BT97" s="196"/>
      <c r="BU97" s="196"/>
      <c r="BV97" s="197"/>
      <c r="BW97" s="197"/>
      <c r="BX97" s="197"/>
      <c r="BY97" s="197"/>
      <c r="BZ97" s="197"/>
      <c r="CA97" s="197"/>
    </row>
    <row r="98" spans="2:79" ht="18.75" customHeight="1" x14ac:dyDescent="0.3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6"/>
      <c r="BR98" s="196"/>
      <c r="BS98" s="196"/>
      <c r="BT98" s="196"/>
      <c r="BU98" s="196"/>
      <c r="BV98" s="197"/>
      <c r="BW98" s="197"/>
      <c r="BX98" s="197"/>
      <c r="BY98" s="197"/>
      <c r="BZ98" s="197"/>
      <c r="CA98" s="197"/>
    </row>
    <row r="99" spans="2:79" ht="18.75" customHeight="1" x14ac:dyDescent="0.3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6"/>
      <c r="BR99" s="196"/>
      <c r="BS99" s="196"/>
      <c r="BT99" s="196"/>
      <c r="BU99" s="196"/>
      <c r="BV99" s="197"/>
      <c r="BW99" s="197"/>
      <c r="BX99" s="197"/>
      <c r="BY99" s="197"/>
      <c r="BZ99" s="197"/>
      <c r="CA99" s="197"/>
    </row>
    <row r="100" spans="2:79" ht="18.75" customHeight="1" x14ac:dyDescent="0.3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6"/>
      <c r="BR100" s="196"/>
      <c r="BS100" s="196"/>
      <c r="BT100" s="196"/>
      <c r="BU100" s="196"/>
      <c r="BV100" s="197"/>
      <c r="BW100" s="197"/>
      <c r="BX100" s="197"/>
      <c r="BY100" s="197"/>
      <c r="BZ100" s="197"/>
      <c r="CA100" s="197"/>
    </row>
    <row r="101" spans="2:79" ht="18.75" customHeight="1" x14ac:dyDescent="0.3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6"/>
      <c r="BR101" s="196"/>
      <c r="BS101" s="196"/>
      <c r="BT101" s="196"/>
      <c r="BU101" s="196"/>
      <c r="BV101" s="197"/>
      <c r="BW101" s="197"/>
      <c r="BX101" s="197"/>
      <c r="BY101" s="197"/>
      <c r="BZ101" s="197"/>
      <c r="CA101" s="197"/>
    </row>
    <row r="102" spans="2:79" ht="18.75" customHeight="1" x14ac:dyDescent="0.3"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6"/>
      <c r="BR102" s="196"/>
      <c r="BS102" s="196"/>
      <c r="BT102" s="196"/>
      <c r="BU102" s="196"/>
      <c r="BV102" s="197"/>
      <c r="BW102" s="197"/>
      <c r="BX102" s="197"/>
      <c r="BY102" s="197"/>
      <c r="BZ102" s="197"/>
      <c r="CA102" s="197"/>
    </row>
    <row r="103" spans="2:79" ht="18.75" customHeight="1" x14ac:dyDescent="0.3"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6"/>
      <c r="BR103" s="196"/>
      <c r="BS103" s="196"/>
      <c r="BT103" s="196"/>
      <c r="BU103" s="196"/>
      <c r="BV103" s="197"/>
      <c r="BW103" s="197"/>
      <c r="BX103" s="197"/>
      <c r="BY103" s="197"/>
      <c r="BZ103" s="197"/>
      <c r="CA103" s="197"/>
    </row>
    <row r="104" spans="2:79" ht="18.75" customHeight="1" x14ac:dyDescent="0.3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6"/>
      <c r="BR104" s="196"/>
      <c r="BS104" s="196"/>
      <c r="BT104" s="196"/>
      <c r="BU104" s="196"/>
      <c r="BV104" s="197"/>
      <c r="BW104" s="197"/>
      <c r="BX104" s="197"/>
      <c r="BY104" s="197"/>
      <c r="BZ104" s="197"/>
      <c r="CA104" s="197"/>
    </row>
    <row r="105" spans="2:79" ht="18.75" customHeight="1" x14ac:dyDescent="0.3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6"/>
      <c r="BR105" s="196"/>
      <c r="BS105" s="196"/>
      <c r="BT105" s="196"/>
      <c r="BU105" s="196"/>
      <c r="BV105" s="197"/>
      <c r="BW105" s="197"/>
      <c r="BX105" s="197"/>
      <c r="BY105" s="197"/>
      <c r="BZ105" s="197"/>
      <c r="CA105" s="197"/>
    </row>
    <row r="106" spans="2:79" ht="18.75" customHeight="1" x14ac:dyDescent="0.3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</row>
    <row r="107" spans="2:79" ht="18.75" customHeight="1" x14ac:dyDescent="0.3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</row>
    <row r="108" spans="2:79" ht="18.75" customHeight="1" x14ac:dyDescent="0.3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</row>
    <row r="109" spans="2:79" ht="18.75" customHeight="1" x14ac:dyDescent="0.3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</row>
    <row r="110" spans="2:79" ht="18.75" customHeight="1" x14ac:dyDescent="0.3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</row>
    <row r="111" spans="2:79" ht="18.75" customHeight="1" x14ac:dyDescent="0.3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</row>
    <row r="112" spans="2:79" ht="18.75" customHeight="1" x14ac:dyDescent="0.3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</row>
    <row r="113" spans="2:79" ht="18.75" customHeight="1" x14ac:dyDescent="0.3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</row>
    <row r="114" spans="2:79" ht="18.75" customHeight="1" x14ac:dyDescent="0.3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</row>
    <row r="115" spans="2:79" ht="18.75" customHeight="1" x14ac:dyDescent="0.3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</row>
    <row r="116" spans="2:79" ht="18.75" customHeight="1" x14ac:dyDescent="0.3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</row>
    <row r="117" spans="2:79" ht="18.75" customHeight="1" x14ac:dyDescent="0.3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</row>
    <row r="118" spans="2:79" ht="18.75" customHeight="1" x14ac:dyDescent="0.3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</row>
    <row r="119" spans="2:79" ht="18.75" customHeight="1" x14ac:dyDescent="0.3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</row>
    <row r="120" spans="2:79" ht="18.75" customHeight="1" x14ac:dyDescent="0.3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</row>
    <row r="121" spans="2:79" ht="18.75" customHeight="1" x14ac:dyDescent="0.3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</row>
    <row r="122" spans="2:79" ht="18.75" customHeight="1" x14ac:dyDescent="0.3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</row>
    <row r="123" spans="2:79" ht="18.75" customHeight="1" x14ac:dyDescent="0.3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</row>
    <row r="124" spans="2:79" ht="18.75" customHeight="1" x14ac:dyDescent="0.3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</row>
    <row r="125" spans="2:79" ht="18.75" customHeight="1" x14ac:dyDescent="0.3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</row>
    <row r="126" spans="2:79" ht="18.75" customHeight="1" x14ac:dyDescent="0.3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</row>
    <row r="127" spans="2:79" ht="18.75" customHeight="1" x14ac:dyDescent="0.3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</row>
    <row r="128" spans="2:79" ht="18.75" customHeight="1" x14ac:dyDescent="0.3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</row>
    <row r="129" spans="2:79" ht="18.75" customHeight="1" x14ac:dyDescent="0.3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</row>
    <row r="130" spans="2:79" ht="18.75" customHeight="1" x14ac:dyDescent="0.3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</row>
    <row r="131" spans="2:79" ht="18.75" customHeight="1" x14ac:dyDescent="0.3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</row>
    <row r="132" spans="2:79" ht="18.75" customHeight="1" x14ac:dyDescent="0.3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</row>
    <row r="133" spans="2:79" ht="18.75" customHeight="1" x14ac:dyDescent="0.3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</row>
    <row r="134" spans="2:79" ht="18.75" customHeight="1" x14ac:dyDescent="0.3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  <c r="BN134" s="199"/>
      <c r="BO134" s="199"/>
      <c r="BP134" s="199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</row>
    <row r="135" spans="2:79" ht="18.75" customHeight="1" x14ac:dyDescent="0.3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</row>
    <row r="136" spans="2:79" ht="18.75" customHeight="1" x14ac:dyDescent="0.3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</row>
    <row r="137" spans="2:79" ht="18.75" customHeight="1" x14ac:dyDescent="0.3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9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</row>
    <row r="138" spans="2:79" ht="18.75" customHeight="1" x14ac:dyDescent="0.3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</row>
    <row r="139" spans="2:79" ht="18.75" customHeight="1" x14ac:dyDescent="0.3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</row>
    <row r="140" spans="2:79" ht="18.75" customHeight="1" x14ac:dyDescent="0.3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</row>
    <row r="141" spans="2:79" ht="18.75" customHeight="1" x14ac:dyDescent="0.3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</row>
    <row r="142" spans="2:79" ht="18.75" customHeight="1" x14ac:dyDescent="0.3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</row>
    <row r="143" spans="2:79" ht="18.75" customHeight="1" x14ac:dyDescent="0.3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</row>
    <row r="144" spans="2:79" ht="18.75" customHeight="1" x14ac:dyDescent="0.3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</row>
    <row r="145" spans="2:79" ht="18.75" customHeight="1" x14ac:dyDescent="0.3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</row>
    <row r="146" spans="2:79" ht="18.75" customHeight="1" x14ac:dyDescent="0.3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</row>
    <row r="147" spans="2:79" ht="18.75" customHeight="1" x14ac:dyDescent="0.3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</row>
    <row r="148" spans="2:79" ht="18.75" customHeight="1" x14ac:dyDescent="0.3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</row>
    <row r="149" spans="2:79" ht="18.75" customHeight="1" x14ac:dyDescent="0.3"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</row>
    <row r="150" spans="2:79" ht="18.75" customHeight="1" x14ac:dyDescent="0.3"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</row>
    <row r="151" spans="2:79" ht="18.75" customHeight="1" x14ac:dyDescent="0.3"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</row>
    <row r="152" spans="2:79" ht="18.75" customHeight="1" x14ac:dyDescent="0.3"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</row>
    <row r="153" spans="2:79" ht="18.75" customHeight="1" x14ac:dyDescent="0.3"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</row>
    <row r="154" spans="2:79" ht="18.75" customHeight="1" x14ac:dyDescent="0.3"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</row>
    <row r="155" spans="2:79" ht="18.75" customHeight="1" x14ac:dyDescent="0.3"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</row>
    <row r="156" spans="2:79" ht="18.75" customHeight="1" x14ac:dyDescent="0.3"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</row>
    <row r="157" spans="2:79" ht="18.75" customHeight="1" x14ac:dyDescent="0.3"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</row>
    <row r="158" spans="2:79" ht="18.75" customHeight="1" x14ac:dyDescent="0.3"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</row>
    <row r="159" spans="2:79" ht="18.75" customHeight="1" x14ac:dyDescent="0.3"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</row>
    <row r="160" spans="2:79" ht="18.75" customHeight="1" x14ac:dyDescent="0.3"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</row>
    <row r="161" spans="16:68" ht="18.75" customHeight="1" x14ac:dyDescent="0.3"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</row>
    <row r="162" spans="16:68" ht="18.75" customHeight="1" x14ac:dyDescent="0.3"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</row>
    <row r="163" spans="16:68" ht="18.75" customHeight="1" x14ac:dyDescent="0.3"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</row>
    <row r="164" spans="16:68" ht="18.75" customHeight="1" x14ac:dyDescent="0.3"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</row>
    <row r="165" spans="16:68" ht="18.75" customHeight="1" x14ac:dyDescent="0.3"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</row>
    <row r="166" spans="16:68" ht="18.75" customHeight="1" x14ac:dyDescent="0.3"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</row>
    <row r="167" spans="16:68" ht="18.75" customHeight="1" x14ac:dyDescent="0.3"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</row>
    <row r="168" spans="16:68" ht="18.75" customHeight="1" x14ac:dyDescent="0.3"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</row>
    <row r="169" spans="16:68" ht="18.75" customHeight="1" x14ac:dyDescent="0.3"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</row>
    <row r="170" spans="16:68" ht="18.75" customHeight="1" x14ac:dyDescent="0.2"/>
    <row r="171" spans="16:68" ht="18.75" customHeight="1" x14ac:dyDescent="0.2"/>
    <row r="172" spans="16:68" ht="18.75" customHeight="1" x14ac:dyDescent="0.2"/>
    <row r="173" spans="16:68" ht="18.75" customHeight="1" x14ac:dyDescent="0.2"/>
    <row r="174" spans="16:68" ht="18.75" customHeight="1" x14ac:dyDescent="0.2"/>
    <row r="175" spans="16:68" ht="18.75" customHeight="1" x14ac:dyDescent="0.2"/>
    <row r="176" spans="16:68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</sheetData>
  <mergeCells count="257">
    <mergeCell ref="BC74:BE74"/>
    <mergeCell ref="BH74:BJ74"/>
    <mergeCell ref="BM74:BO74"/>
    <mergeCell ref="BC72:BE72"/>
    <mergeCell ref="BH72:BJ72"/>
    <mergeCell ref="BM72:BO72"/>
    <mergeCell ref="BC73:BE73"/>
    <mergeCell ref="BH73:BJ73"/>
    <mergeCell ref="BM73:BO73"/>
    <mergeCell ref="BT30:BU30"/>
    <mergeCell ref="BV30:BV31"/>
    <mergeCell ref="BW30:BY30"/>
    <mergeCell ref="BZ30:BZ31"/>
    <mergeCell ref="CA30:CB30"/>
    <mergeCell ref="BC71:BE71"/>
    <mergeCell ref="BH71:BJ71"/>
    <mergeCell ref="BM71:BO71"/>
    <mergeCell ref="BL30:BL31"/>
    <mergeCell ref="BM30:BO30"/>
    <mergeCell ref="BP30:BP31"/>
    <mergeCell ref="BQ30:BQ31"/>
    <mergeCell ref="BR30:BR31"/>
    <mergeCell ref="BS30:BS31"/>
    <mergeCell ref="AW30:AW31"/>
    <mergeCell ref="AX30:AX31"/>
    <mergeCell ref="AY30:AY31"/>
    <mergeCell ref="AZ30:BA30"/>
    <mergeCell ref="BC30:BE30"/>
    <mergeCell ref="BH30:BJ30"/>
    <mergeCell ref="AP30:AP31"/>
    <mergeCell ref="AQ30:AQ31"/>
    <mergeCell ref="AR30:AR31"/>
    <mergeCell ref="AS30:AS31"/>
    <mergeCell ref="AT30:AT31"/>
    <mergeCell ref="AU30:AV30"/>
    <mergeCell ref="AJ30:AJ31"/>
    <mergeCell ref="AK30:AK31"/>
    <mergeCell ref="AL30:AL31"/>
    <mergeCell ref="AM30:AM31"/>
    <mergeCell ref="AN30:AN31"/>
    <mergeCell ref="AO30:AO31"/>
    <mergeCell ref="AB30:AC30"/>
    <mergeCell ref="AD30:AD31"/>
    <mergeCell ref="AE30:AE31"/>
    <mergeCell ref="AF30:AF31"/>
    <mergeCell ref="AG30:AH30"/>
    <mergeCell ref="AI30:AI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I30:I31"/>
    <mergeCell ref="J30:J31"/>
    <mergeCell ref="K30:K31"/>
    <mergeCell ref="L30:L31"/>
    <mergeCell ref="M30:M31"/>
    <mergeCell ref="N30:O30"/>
    <mergeCell ref="BL29:BP29"/>
    <mergeCell ref="BQ29:BU29"/>
    <mergeCell ref="BV29:CB29"/>
    <mergeCell ref="B30:B31"/>
    <mergeCell ref="C30:C31"/>
    <mergeCell ref="D30:D31"/>
    <mergeCell ref="E30:E31"/>
    <mergeCell ref="F30:F31"/>
    <mergeCell ref="G30:G31"/>
    <mergeCell ref="H30:H31"/>
    <mergeCell ref="AL29:AN29"/>
    <mergeCell ref="AO29:AQ29"/>
    <mergeCell ref="AR29:AV29"/>
    <mergeCell ref="AW29:BA29"/>
    <mergeCell ref="BB29:BF29"/>
    <mergeCell ref="BG29:BK29"/>
    <mergeCell ref="P29:R29"/>
    <mergeCell ref="S29:U29"/>
    <mergeCell ref="V29:X29"/>
    <mergeCell ref="Y29:AC29"/>
    <mergeCell ref="AD29:AH29"/>
    <mergeCell ref="AI29:AK29"/>
    <mergeCell ref="BT15:BU15"/>
    <mergeCell ref="BV15:BV16"/>
    <mergeCell ref="BW15:BY15"/>
    <mergeCell ref="BZ15:BZ16"/>
    <mergeCell ref="CA15:CB15"/>
    <mergeCell ref="A29:A31"/>
    <mergeCell ref="B29:D29"/>
    <mergeCell ref="E29:G29"/>
    <mergeCell ref="H29:J29"/>
    <mergeCell ref="K29:O29"/>
    <mergeCell ref="BL15:BL16"/>
    <mergeCell ref="BM15:BO15"/>
    <mergeCell ref="BP15:BP16"/>
    <mergeCell ref="BQ15:BQ16"/>
    <mergeCell ref="BR15:BR16"/>
    <mergeCell ref="BS15:BS16"/>
    <mergeCell ref="AW15:AW16"/>
    <mergeCell ref="AX15:AX16"/>
    <mergeCell ref="AY15:AY16"/>
    <mergeCell ref="AZ15:BA15"/>
    <mergeCell ref="BC15:BE15"/>
    <mergeCell ref="BH15:BJ15"/>
    <mergeCell ref="AP15:AP16"/>
    <mergeCell ref="AQ15:AQ16"/>
    <mergeCell ref="AR15:AR16"/>
    <mergeCell ref="AS15:AS16"/>
    <mergeCell ref="AT15:AT16"/>
    <mergeCell ref="AU15:AV15"/>
    <mergeCell ref="AJ15:AJ16"/>
    <mergeCell ref="AK15:AK16"/>
    <mergeCell ref="AL15:AL16"/>
    <mergeCell ref="AM15:AM16"/>
    <mergeCell ref="AN15:AN16"/>
    <mergeCell ref="AO15:AO16"/>
    <mergeCell ref="AB15:AC15"/>
    <mergeCell ref="AD15:AD16"/>
    <mergeCell ref="AE15:AE16"/>
    <mergeCell ref="AF15:AF16"/>
    <mergeCell ref="AG15:AH15"/>
    <mergeCell ref="AI15:AI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I15:I16"/>
    <mergeCell ref="J15:J16"/>
    <mergeCell ref="K15:K16"/>
    <mergeCell ref="L15:L16"/>
    <mergeCell ref="M15:M16"/>
    <mergeCell ref="N15:O15"/>
    <mergeCell ref="BL14:BP14"/>
    <mergeCell ref="BQ14:BU14"/>
    <mergeCell ref="BV14:CB14"/>
    <mergeCell ref="B15:B16"/>
    <mergeCell ref="C15:C16"/>
    <mergeCell ref="D15:D16"/>
    <mergeCell ref="E15:E16"/>
    <mergeCell ref="F15:F16"/>
    <mergeCell ref="G15:G16"/>
    <mergeCell ref="H15:H16"/>
    <mergeCell ref="AL14:AN14"/>
    <mergeCell ref="AO14:AQ14"/>
    <mergeCell ref="AR14:AV14"/>
    <mergeCell ref="AW14:BA14"/>
    <mergeCell ref="BB14:BF14"/>
    <mergeCell ref="BG14:BK14"/>
    <mergeCell ref="P14:R14"/>
    <mergeCell ref="S14:U14"/>
    <mergeCell ref="V14:X14"/>
    <mergeCell ref="Y14:AC14"/>
    <mergeCell ref="AD14:AH14"/>
    <mergeCell ref="AI14:AK14"/>
    <mergeCell ref="BT6:BU6"/>
    <mergeCell ref="BV6:BV7"/>
    <mergeCell ref="BW6:BY6"/>
    <mergeCell ref="BZ6:BZ7"/>
    <mergeCell ref="CA6:CB6"/>
    <mergeCell ref="A14:A16"/>
    <mergeCell ref="B14:D14"/>
    <mergeCell ref="E14:G14"/>
    <mergeCell ref="H14:J14"/>
    <mergeCell ref="K14:O14"/>
    <mergeCell ref="BL6:BL7"/>
    <mergeCell ref="BM6:BO6"/>
    <mergeCell ref="BP6:BP7"/>
    <mergeCell ref="BQ6:BQ7"/>
    <mergeCell ref="BR6:BR7"/>
    <mergeCell ref="BS6:BS7"/>
    <mergeCell ref="BB6:BB7"/>
    <mergeCell ref="BC6:BE6"/>
    <mergeCell ref="BF6:BF7"/>
    <mergeCell ref="BG6:BG7"/>
    <mergeCell ref="BH6:BJ6"/>
    <mergeCell ref="BK6:BK7"/>
    <mergeCell ref="AT6:AT7"/>
    <mergeCell ref="AU6:AV6"/>
    <mergeCell ref="AW6:AW7"/>
    <mergeCell ref="AX6:AX7"/>
    <mergeCell ref="AY6:AY7"/>
    <mergeCell ref="AZ6:BA6"/>
    <mergeCell ref="AN6:AN7"/>
    <mergeCell ref="AO6:AO7"/>
    <mergeCell ref="AP6:AP7"/>
    <mergeCell ref="AQ6:AQ7"/>
    <mergeCell ref="AR6:AR7"/>
    <mergeCell ref="AS6:AS7"/>
    <mergeCell ref="AG6:AH6"/>
    <mergeCell ref="AI6:AI7"/>
    <mergeCell ref="AJ6:AJ7"/>
    <mergeCell ref="AK6:AK7"/>
    <mergeCell ref="AL6:AL7"/>
    <mergeCell ref="AM6:AM7"/>
    <mergeCell ref="Z6:Z7"/>
    <mergeCell ref="AA6:AA7"/>
    <mergeCell ref="AB6:AC6"/>
    <mergeCell ref="AD6:AD7"/>
    <mergeCell ref="AE6:AE7"/>
    <mergeCell ref="AF6:AF7"/>
    <mergeCell ref="T6:T7"/>
    <mergeCell ref="U6:U7"/>
    <mergeCell ref="V6:V7"/>
    <mergeCell ref="W6:W7"/>
    <mergeCell ref="X6:X7"/>
    <mergeCell ref="Y6:Y7"/>
    <mergeCell ref="M6:M7"/>
    <mergeCell ref="N6:O6"/>
    <mergeCell ref="P6:P7"/>
    <mergeCell ref="Q6:Q7"/>
    <mergeCell ref="R6:R7"/>
    <mergeCell ref="S6:S7"/>
    <mergeCell ref="G6:G7"/>
    <mergeCell ref="H6:H7"/>
    <mergeCell ref="I6:I7"/>
    <mergeCell ref="J6:J7"/>
    <mergeCell ref="K6:K7"/>
    <mergeCell ref="L6:L7"/>
    <mergeCell ref="BB5:BF5"/>
    <mergeCell ref="BG5:BK5"/>
    <mergeCell ref="BL5:BP5"/>
    <mergeCell ref="BQ5:BU5"/>
    <mergeCell ref="BV5:CB5"/>
    <mergeCell ref="B6:B7"/>
    <mergeCell ref="C6:C7"/>
    <mergeCell ref="D6:D7"/>
    <mergeCell ref="E6:E7"/>
    <mergeCell ref="F6:F7"/>
    <mergeCell ref="AD5:AH5"/>
    <mergeCell ref="AI5:AK5"/>
    <mergeCell ref="AL5:AN5"/>
    <mergeCell ref="AO5:AQ5"/>
    <mergeCell ref="AR5:AV5"/>
    <mergeCell ref="AW5:BA5"/>
    <mergeCell ref="A4:BW4"/>
    <mergeCell ref="A5:A7"/>
    <mergeCell ref="B5:D5"/>
    <mergeCell ref="E5:G5"/>
    <mergeCell ref="H5:J5"/>
    <mergeCell ref="K5:O5"/>
    <mergeCell ref="P5:R5"/>
    <mergeCell ref="S5:U5"/>
    <mergeCell ref="V5:X5"/>
    <mergeCell ref="Y5:AC5"/>
  </mergeCells>
  <printOptions horizontalCentered="1"/>
  <pageMargins left="0.39370078740157483" right="0.19685039370078741" top="0.59055118110236227" bottom="0.59055118110236227" header="0.11811023622047245" footer="0.1181102362204724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R97"/>
  <sheetViews>
    <sheetView tabSelected="1" zoomScale="80" zoomScaleNormal="80" workbookViewId="0">
      <pane xSplit="1" ySplit="7" topLeftCell="CA8" activePane="bottomRight" state="frozen"/>
      <selection pane="topRight" activeCell="B1" sqref="B1"/>
      <selection pane="bottomLeft" activeCell="A8" sqref="A8"/>
      <selection pane="bottomRight" activeCell="CR93" sqref="CR93"/>
    </sheetView>
  </sheetViews>
  <sheetFormatPr defaultRowHeight="12.75" x14ac:dyDescent="0.2"/>
  <cols>
    <col min="1" max="1" width="52.5703125" style="2" customWidth="1"/>
    <col min="2" max="13" width="12.7109375" style="2" hidden="1" customWidth="1"/>
    <col min="14" max="14" width="13.140625" style="2" hidden="1" customWidth="1"/>
    <col min="15" max="15" width="13.28515625" style="2" hidden="1" customWidth="1"/>
    <col min="16" max="27" width="12.7109375" style="2" hidden="1" customWidth="1"/>
    <col min="28" max="28" width="11.85546875" style="2" hidden="1" customWidth="1"/>
    <col min="29" max="29" width="10.7109375" style="2" hidden="1" customWidth="1"/>
    <col min="30" max="32" width="12.7109375" style="2" hidden="1" customWidth="1"/>
    <col min="33" max="33" width="12.85546875" style="2" hidden="1" customWidth="1"/>
    <col min="34" max="34" width="13.140625" style="2" hidden="1" customWidth="1"/>
    <col min="35" max="46" width="12.7109375" style="2" hidden="1" customWidth="1"/>
    <col min="47" max="48" width="10.7109375" style="2" hidden="1" customWidth="1"/>
    <col min="49" max="49" width="12.7109375" style="2" hidden="1" customWidth="1"/>
    <col min="50" max="50" width="15" style="2" hidden="1" customWidth="1"/>
    <col min="51" max="51" width="12.7109375" style="2" hidden="1" customWidth="1"/>
    <col min="52" max="52" width="11.42578125" style="2" hidden="1" customWidth="1"/>
    <col min="53" max="53" width="12.85546875" style="2" hidden="1" customWidth="1"/>
    <col min="54" max="59" width="12.7109375" style="2" hidden="1" customWidth="1"/>
    <col min="60" max="62" width="12.5703125" style="2" hidden="1" customWidth="1"/>
    <col min="63" max="65" width="12.7109375" style="2" hidden="1" customWidth="1"/>
    <col min="66" max="71" width="12.5703125" style="2" hidden="1" customWidth="1"/>
    <col min="72" max="77" width="12.7109375" style="2" hidden="1" customWidth="1"/>
    <col min="78" max="78" width="12.5703125" style="2" hidden="1" customWidth="1"/>
    <col min="79" max="81" width="12.7109375" style="2" hidden="1" customWidth="1"/>
    <col min="82" max="82" width="11.28515625" style="2" hidden="1" customWidth="1"/>
    <col min="83" max="83" width="10.7109375" style="2" hidden="1" customWidth="1"/>
    <col min="84" max="84" width="14.28515625" style="2" customWidth="1"/>
    <col min="85" max="86" width="14.28515625" style="2" hidden="1" customWidth="1"/>
    <col min="87" max="90" width="14.28515625" style="2" customWidth="1"/>
    <col min="91" max="92" width="14.28515625" style="2" hidden="1" customWidth="1"/>
    <col min="93" max="93" width="14.7109375" style="2" customWidth="1"/>
    <col min="94" max="94" width="14.5703125" style="2" customWidth="1"/>
    <col min="95" max="16384" width="9.140625" style="2"/>
  </cols>
  <sheetData>
    <row r="1" spans="1:96" ht="20.25" x14ac:dyDescent="0.3">
      <c r="A1" s="1" t="s">
        <v>0</v>
      </c>
    </row>
    <row r="2" spans="1:96" ht="20.25" x14ac:dyDescent="0.3">
      <c r="A2" s="1" t="s">
        <v>1</v>
      </c>
    </row>
    <row r="3" spans="1:96" ht="20.25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96" ht="18.75" x14ac:dyDescent="0.3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7"/>
      <c r="CQ4" s="4"/>
      <c r="CR4" s="4"/>
    </row>
    <row r="5" spans="1:96" ht="19.5" customHeight="1" x14ac:dyDescent="0.2">
      <c r="A5" s="8" t="s">
        <v>3</v>
      </c>
      <c r="B5" s="9" t="s">
        <v>4</v>
      </c>
      <c r="C5" s="10"/>
      <c r="D5" s="10"/>
      <c r="E5" s="9" t="s">
        <v>5</v>
      </c>
      <c r="F5" s="10"/>
      <c r="G5" s="10"/>
      <c r="H5" s="9" t="s">
        <v>6</v>
      </c>
      <c r="I5" s="10"/>
      <c r="J5" s="10"/>
      <c r="K5" s="11" t="s">
        <v>7</v>
      </c>
      <c r="L5" s="12"/>
      <c r="M5" s="12"/>
      <c r="N5" s="13"/>
      <c r="O5" s="14"/>
      <c r="P5" s="9" t="s">
        <v>8</v>
      </c>
      <c r="Q5" s="10"/>
      <c r="R5" s="10"/>
      <c r="S5" s="9" t="s">
        <v>9</v>
      </c>
      <c r="T5" s="10"/>
      <c r="U5" s="10"/>
      <c r="V5" s="9" t="s">
        <v>10</v>
      </c>
      <c r="W5" s="10"/>
      <c r="X5" s="10"/>
      <c r="Y5" s="11" t="s">
        <v>11</v>
      </c>
      <c r="Z5" s="12"/>
      <c r="AA5" s="12"/>
      <c r="AB5" s="13"/>
      <c r="AC5" s="14"/>
      <c r="AD5" s="11" t="s">
        <v>12</v>
      </c>
      <c r="AE5" s="12"/>
      <c r="AF5" s="12"/>
      <c r="AG5" s="13"/>
      <c r="AH5" s="14"/>
      <c r="AI5" s="9" t="s">
        <v>13</v>
      </c>
      <c r="AJ5" s="10"/>
      <c r="AK5" s="10"/>
      <c r="AL5" s="9" t="s">
        <v>14</v>
      </c>
      <c r="AM5" s="10"/>
      <c r="AN5" s="10"/>
      <c r="AO5" s="9" t="s">
        <v>15</v>
      </c>
      <c r="AP5" s="10"/>
      <c r="AQ5" s="10"/>
      <c r="AR5" s="11" t="s">
        <v>16</v>
      </c>
      <c r="AS5" s="12"/>
      <c r="AT5" s="12"/>
      <c r="AU5" s="13"/>
      <c r="AV5" s="14"/>
      <c r="AW5" s="11" t="s">
        <v>17</v>
      </c>
      <c r="AX5" s="12"/>
      <c r="AY5" s="12"/>
      <c r="AZ5" s="13"/>
      <c r="BA5" s="14"/>
      <c r="BB5" s="15" t="s">
        <v>18</v>
      </c>
      <c r="BC5" s="16"/>
      <c r="BD5" s="16"/>
      <c r="BE5" s="17"/>
      <c r="BF5" s="17"/>
      <c r="BG5" s="17"/>
      <c r="BH5" s="17"/>
      <c r="BI5" s="13"/>
      <c r="BJ5" s="14"/>
      <c r="BK5" s="15" t="s">
        <v>19</v>
      </c>
      <c r="BL5" s="16"/>
      <c r="BM5" s="16"/>
      <c r="BN5" s="17"/>
      <c r="BO5" s="17"/>
      <c r="BP5" s="17"/>
      <c r="BQ5" s="17"/>
      <c r="BR5" s="13"/>
      <c r="BS5" s="14"/>
      <c r="BT5" s="15" t="s">
        <v>20</v>
      </c>
      <c r="BU5" s="13"/>
      <c r="BV5" s="13"/>
      <c r="BW5" s="13"/>
      <c r="BX5" s="13"/>
      <c r="BY5" s="13"/>
      <c r="BZ5" s="14"/>
      <c r="CA5" s="11" t="s">
        <v>21</v>
      </c>
      <c r="CB5" s="12"/>
      <c r="CC5" s="12"/>
      <c r="CD5" s="13"/>
      <c r="CE5" s="14"/>
      <c r="CF5" s="18" t="s">
        <v>22</v>
      </c>
      <c r="CG5" s="18"/>
      <c r="CH5" s="18"/>
      <c r="CI5" s="19"/>
      <c r="CJ5" s="19"/>
      <c r="CK5" s="19"/>
      <c r="CL5" s="19"/>
      <c r="CM5" s="19"/>
      <c r="CN5" s="19"/>
      <c r="CO5" s="19"/>
      <c r="CP5" s="19"/>
      <c r="CQ5" s="4"/>
      <c r="CR5" s="4"/>
    </row>
    <row r="6" spans="1:96" ht="20.25" customHeight="1" x14ac:dyDescent="0.2">
      <c r="A6" s="8"/>
      <c r="B6" s="20" t="s">
        <v>23</v>
      </c>
      <c r="C6" s="20" t="s">
        <v>24</v>
      </c>
      <c r="D6" s="20" t="s">
        <v>25</v>
      </c>
      <c r="E6" s="20" t="s">
        <v>23</v>
      </c>
      <c r="F6" s="20" t="s">
        <v>24</v>
      </c>
      <c r="G6" s="20" t="s">
        <v>25</v>
      </c>
      <c r="H6" s="20" t="s">
        <v>23</v>
      </c>
      <c r="I6" s="20" t="s">
        <v>24</v>
      </c>
      <c r="J6" s="20" t="s">
        <v>25</v>
      </c>
      <c r="K6" s="21" t="s">
        <v>23</v>
      </c>
      <c r="L6" s="21" t="s">
        <v>24</v>
      </c>
      <c r="M6" s="21" t="s">
        <v>25</v>
      </c>
      <c r="N6" s="22" t="s">
        <v>26</v>
      </c>
      <c r="O6" s="22"/>
      <c r="P6" s="20" t="s">
        <v>23</v>
      </c>
      <c r="Q6" s="20" t="s">
        <v>24</v>
      </c>
      <c r="R6" s="20" t="s">
        <v>25</v>
      </c>
      <c r="S6" s="20" t="s">
        <v>23</v>
      </c>
      <c r="T6" s="20" t="s">
        <v>24</v>
      </c>
      <c r="U6" s="20" t="s">
        <v>25</v>
      </c>
      <c r="V6" s="20" t="s">
        <v>23</v>
      </c>
      <c r="W6" s="20" t="s">
        <v>24</v>
      </c>
      <c r="X6" s="20" t="s">
        <v>25</v>
      </c>
      <c r="Y6" s="21" t="s">
        <v>23</v>
      </c>
      <c r="Z6" s="21" t="s">
        <v>24</v>
      </c>
      <c r="AA6" s="21" t="s">
        <v>25</v>
      </c>
      <c r="AB6" s="22" t="s">
        <v>26</v>
      </c>
      <c r="AC6" s="22"/>
      <c r="AD6" s="21" t="s">
        <v>23</v>
      </c>
      <c r="AE6" s="21" t="s">
        <v>24</v>
      </c>
      <c r="AF6" s="21" t="s">
        <v>25</v>
      </c>
      <c r="AG6" s="22" t="s">
        <v>26</v>
      </c>
      <c r="AH6" s="22"/>
      <c r="AI6" s="20" t="s">
        <v>23</v>
      </c>
      <c r="AJ6" s="20" t="s">
        <v>24</v>
      </c>
      <c r="AK6" s="20" t="s">
        <v>25</v>
      </c>
      <c r="AL6" s="20" t="s">
        <v>23</v>
      </c>
      <c r="AM6" s="20" t="s">
        <v>24</v>
      </c>
      <c r="AN6" s="20" t="s">
        <v>25</v>
      </c>
      <c r="AO6" s="20" t="s">
        <v>23</v>
      </c>
      <c r="AP6" s="20" t="s">
        <v>24</v>
      </c>
      <c r="AQ6" s="20" t="s">
        <v>25</v>
      </c>
      <c r="AR6" s="21" t="s">
        <v>23</v>
      </c>
      <c r="AS6" s="21" t="s">
        <v>24</v>
      </c>
      <c r="AT6" s="21" t="s">
        <v>25</v>
      </c>
      <c r="AU6" s="22" t="s">
        <v>26</v>
      </c>
      <c r="AV6" s="22"/>
      <c r="AW6" s="21" t="s">
        <v>23</v>
      </c>
      <c r="AX6" s="21" t="s">
        <v>24</v>
      </c>
      <c r="AY6" s="21" t="s">
        <v>25</v>
      </c>
      <c r="AZ6" s="22" t="s">
        <v>26</v>
      </c>
      <c r="BA6" s="22"/>
      <c r="BB6" s="23" t="s">
        <v>27</v>
      </c>
      <c r="BC6" s="24"/>
      <c r="BD6" s="25"/>
      <c r="BE6" s="23" t="s">
        <v>24</v>
      </c>
      <c r="BF6" s="24"/>
      <c r="BG6" s="25"/>
      <c r="BH6" s="23" t="s">
        <v>28</v>
      </c>
      <c r="BI6" s="24"/>
      <c r="BJ6" s="25"/>
      <c r="BK6" s="23" t="s">
        <v>27</v>
      </c>
      <c r="BL6" s="24"/>
      <c r="BM6" s="25"/>
      <c r="BN6" s="23" t="s">
        <v>24</v>
      </c>
      <c r="BO6" s="24"/>
      <c r="BP6" s="25"/>
      <c r="BQ6" s="23" t="s">
        <v>28</v>
      </c>
      <c r="BR6" s="24"/>
      <c r="BS6" s="25"/>
      <c r="BT6" s="23" t="s">
        <v>27</v>
      </c>
      <c r="BU6" s="24"/>
      <c r="BV6" s="25"/>
      <c r="BW6" s="23" t="s">
        <v>24</v>
      </c>
      <c r="BX6" s="24"/>
      <c r="BY6" s="25"/>
      <c r="BZ6" s="20" t="s">
        <v>28</v>
      </c>
      <c r="CA6" s="21" t="s">
        <v>23</v>
      </c>
      <c r="CB6" s="21" t="s">
        <v>24</v>
      </c>
      <c r="CC6" s="21" t="s">
        <v>25</v>
      </c>
      <c r="CD6" s="22" t="s">
        <v>26</v>
      </c>
      <c r="CE6" s="22"/>
      <c r="CF6" s="26" t="s">
        <v>23</v>
      </c>
      <c r="CG6" s="27"/>
      <c r="CH6" s="28"/>
      <c r="CI6" s="26" t="s">
        <v>24</v>
      </c>
      <c r="CJ6" s="27"/>
      <c r="CK6" s="28"/>
      <c r="CL6" s="26" t="s">
        <v>25</v>
      </c>
      <c r="CM6" s="27"/>
      <c r="CN6" s="28"/>
      <c r="CO6" s="11" t="s">
        <v>29</v>
      </c>
      <c r="CP6" s="14"/>
      <c r="CQ6" s="4"/>
      <c r="CR6" s="4"/>
    </row>
    <row r="7" spans="1:96" ht="25.5" customHeight="1" x14ac:dyDescent="0.2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 t="s">
        <v>30</v>
      </c>
      <c r="O7" s="30" t="s">
        <v>31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 t="s">
        <v>30</v>
      </c>
      <c r="AC7" s="30" t="s">
        <v>31</v>
      </c>
      <c r="AD7" s="29"/>
      <c r="AE7" s="29"/>
      <c r="AF7" s="29"/>
      <c r="AG7" s="30" t="s">
        <v>30</v>
      </c>
      <c r="AH7" s="30" t="s">
        <v>31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 t="s">
        <v>30</v>
      </c>
      <c r="AV7" s="30" t="s">
        <v>31</v>
      </c>
      <c r="AW7" s="29"/>
      <c r="AX7" s="29"/>
      <c r="AY7" s="29"/>
      <c r="AZ7" s="30" t="s">
        <v>30</v>
      </c>
      <c r="BA7" s="30" t="s">
        <v>31</v>
      </c>
      <c r="BB7" s="31"/>
      <c r="BC7" s="32"/>
      <c r="BD7" s="33"/>
      <c r="BE7" s="34" t="s">
        <v>32</v>
      </c>
      <c r="BF7" s="35" t="s">
        <v>33</v>
      </c>
      <c r="BG7" s="35" t="s">
        <v>34</v>
      </c>
      <c r="BH7" s="31"/>
      <c r="BI7" s="32"/>
      <c r="BJ7" s="33"/>
      <c r="BK7" s="31"/>
      <c r="BL7" s="32"/>
      <c r="BM7" s="33"/>
      <c r="BN7" s="34" t="s">
        <v>32</v>
      </c>
      <c r="BO7" s="35" t="s">
        <v>33</v>
      </c>
      <c r="BP7" s="35" t="s">
        <v>34</v>
      </c>
      <c r="BQ7" s="31"/>
      <c r="BR7" s="32"/>
      <c r="BS7" s="33"/>
      <c r="BT7" s="31"/>
      <c r="BU7" s="32"/>
      <c r="BV7" s="33"/>
      <c r="BW7" s="34" t="s">
        <v>32</v>
      </c>
      <c r="BX7" s="35" t="s">
        <v>33</v>
      </c>
      <c r="BY7" s="35" t="s">
        <v>34</v>
      </c>
      <c r="BZ7" s="29"/>
      <c r="CA7" s="29"/>
      <c r="CB7" s="29"/>
      <c r="CC7" s="29"/>
      <c r="CD7" s="30" t="s">
        <v>30</v>
      </c>
      <c r="CE7" s="30" t="s">
        <v>31</v>
      </c>
      <c r="CF7" s="30" t="s">
        <v>32</v>
      </c>
      <c r="CG7" s="36" t="s">
        <v>33</v>
      </c>
      <c r="CH7" s="36" t="s">
        <v>34</v>
      </c>
      <c r="CI7" s="37" t="s">
        <v>32</v>
      </c>
      <c r="CJ7" s="38" t="s">
        <v>33</v>
      </c>
      <c r="CK7" s="38" t="s">
        <v>34</v>
      </c>
      <c r="CL7" s="30" t="s">
        <v>32</v>
      </c>
      <c r="CM7" s="36" t="s">
        <v>33</v>
      </c>
      <c r="CN7" s="36" t="s">
        <v>34</v>
      </c>
      <c r="CO7" s="30" t="s">
        <v>30</v>
      </c>
      <c r="CP7" s="30" t="s">
        <v>31</v>
      </c>
      <c r="CQ7" s="4"/>
      <c r="CR7" s="4"/>
    </row>
    <row r="8" spans="1:96" ht="18.75" x14ac:dyDescent="0.3">
      <c r="A8" s="39" t="s">
        <v>35</v>
      </c>
      <c r="B8" s="40">
        <f>SUM('[1]Произв. прогр. Вода (СВОД)'!E12)</f>
        <v>455.3970255000001</v>
      </c>
      <c r="C8" s="40">
        <f>SUM('[1]ПОЛНАЯ СЕБЕСТОИМОСТЬ ВОДА 2018'!C8)</f>
        <v>653.08500000000004</v>
      </c>
      <c r="D8" s="41">
        <v>508.25</v>
      </c>
      <c r="E8" s="40">
        <f>SUM('[1]Произв. прогр. Вода (СВОД)'!F12)</f>
        <v>452.73388500000004</v>
      </c>
      <c r="F8" s="40">
        <f>SUM('[1]ПОЛНАЯ СЕБЕСТОИМОСТЬ ВОДА 2018'!D8)</f>
        <v>497.262</v>
      </c>
      <c r="G8" s="41">
        <v>454.69</v>
      </c>
      <c r="H8" s="40">
        <f>SUM('[1]Произв. прогр. Вода (СВОД)'!G12)</f>
        <v>452.73388500000004</v>
      </c>
      <c r="I8" s="40">
        <f>SUM('[1]ПОЛНАЯ СЕБЕСТОИМОСТЬ ВОДА 2018'!E8)</f>
        <v>514.80899999999997</v>
      </c>
      <c r="J8" s="41">
        <v>498.41199999999998</v>
      </c>
      <c r="K8" s="42">
        <f t="shared" ref="K8:M9" si="0">SUM(B8+E8+H8)</f>
        <v>1360.8647955000001</v>
      </c>
      <c r="L8" s="42">
        <f t="shared" si="0"/>
        <v>1665.1559999999999</v>
      </c>
      <c r="M8" s="42">
        <f t="shared" si="0"/>
        <v>1461.3520000000001</v>
      </c>
      <c r="N8" s="43">
        <f>SUM(L8-K8)</f>
        <v>304.29120449999982</v>
      </c>
      <c r="O8" s="43">
        <f>SUM(N8/K8*100)</f>
        <v>22.360134930832647</v>
      </c>
      <c r="P8" s="40">
        <f>SUM('[1]Произв. прогр. Вода (СВОД)'!I12)</f>
        <v>450.07074450000005</v>
      </c>
      <c r="Q8" s="40">
        <f>SUM('[1]ПОЛНАЯ СЕБЕСТОИМОСТЬ ВОДА 2018'!H8)</f>
        <v>597.01900000000001</v>
      </c>
      <c r="R8" s="41">
        <v>538.62</v>
      </c>
      <c r="S8" s="40">
        <f>SUM('[1]Произв. прогр. Вода (СВОД)'!J12)</f>
        <v>426.10248000000007</v>
      </c>
      <c r="T8" s="40">
        <f>SUM('[1]ПОЛНАЯ СЕБЕСТОИМОСТЬ ВОДА 2018'!I8)</f>
        <v>658.07100000000003</v>
      </c>
      <c r="U8" s="41">
        <v>593.98299999999995</v>
      </c>
      <c r="V8" s="40">
        <f>SUM('[1]Произв. прогр. Вода (СВОД)'!K12)</f>
        <v>426.10248000000007</v>
      </c>
      <c r="W8" s="40">
        <f>SUM('[1]ПОЛНАЯ СЕБЕСТОИМОСТЬ ВОДА 2018'!J8)</f>
        <v>642.82100000000003</v>
      </c>
      <c r="X8" s="41">
        <v>608.50800000000004</v>
      </c>
      <c r="Y8" s="42">
        <f t="shared" ref="Y8:AA9" si="1">SUM(P8+S8+V8)</f>
        <v>1302.2757045000001</v>
      </c>
      <c r="Z8" s="42">
        <f t="shared" si="1"/>
        <v>1897.9110000000001</v>
      </c>
      <c r="AA8" s="42">
        <f t="shared" si="1"/>
        <v>1741.1110000000001</v>
      </c>
      <c r="AB8" s="43">
        <f>SUM(Z8-Y8)</f>
        <v>595.63529549999998</v>
      </c>
      <c r="AC8" s="43">
        <f>SUM(AB8/Y8*100)</f>
        <v>45.738033309059553</v>
      </c>
      <c r="AD8" s="42">
        <f t="shared" ref="AD8:AF9" si="2">SUM(K8+Y8)</f>
        <v>2663.1405000000004</v>
      </c>
      <c r="AE8" s="42">
        <f t="shared" si="2"/>
        <v>3563.067</v>
      </c>
      <c r="AF8" s="42">
        <f t="shared" si="2"/>
        <v>3202.4630000000002</v>
      </c>
      <c r="AG8" s="43">
        <f>SUM(AE8-AD8)</f>
        <v>899.92649999999958</v>
      </c>
      <c r="AH8" s="43">
        <f>SUM(AG8/AD8*100)</f>
        <v>33.791927237785593</v>
      </c>
      <c r="AI8" s="40">
        <f>SUM('[1]Произв. прогр. Вода (СВОД)'!N12)</f>
        <v>426.10248000000007</v>
      </c>
      <c r="AJ8" s="40">
        <f>SUM('[1]ПОЛНАЯ СЕБЕСТОИМОСТЬ ВОДА 2018'!P8)</f>
        <v>661.48800000000006</v>
      </c>
      <c r="AK8" s="41">
        <v>612.81299999999999</v>
      </c>
      <c r="AL8" s="40">
        <f>SUM('[1]Произв. прогр. Вода (СВОД)'!O12)</f>
        <v>426.10248000000007</v>
      </c>
      <c r="AM8" s="40">
        <f>SUM('[1]ПОЛНАЯ СЕБЕСТОИМОСТЬ ВОДА 2018'!Q8)</f>
        <v>511.32600000000002</v>
      </c>
      <c r="AN8" s="41">
        <v>615.16999999999996</v>
      </c>
      <c r="AO8" s="40">
        <f>SUM('[1]Произв. прогр. Вода (СВОД)'!P12)</f>
        <v>450.07074450000005</v>
      </c>
      <c r="AP8" s="40">
        <f>SUM('[1]ПОЛНАЯ СЕБЕСТОИМОСТЬ ВОДА 2018'!R8)</f>
        <v>518.63900000000001</v>
      </c>
      <c r="AQ8" s="41">
        <v>603.98</v>
      </c>
      <c r="AR8" s="42">
        <f t="shared" ref="AR8:AT9" si="3">SUM(AI8+AL8+AO8)</f>
        <v>1302.2757045000003</v>
      </c>
      <c r="AS8" s="42">
        <f t="shared" si="3"/>
        <v>1691.453</v>
      </c>
      <c r="AT8" s="42">
        <f t="shared" si="3"/>
        <v>1831.963</v>
      </c>
      <c r="AU8" s="43">
        <f>SUM(AS8-AR8)</f>
        <v>389.17729549999967</v>
      </c>
      <c r="AV8" s="43">
        <f>SUM(AU8/AR8*100)</f>
        <v>29.884401141417406</v>
      </c>
      <c r="AW8" s="42">
        <f t="shared" ref="AW8:AY9" si="4">SUM(AD8+AR8)</f>
        <v>3965.4162045000007</v>
      </c>
      <c r="AX8" s="42">
        <f t="shared" si="4"/>
        <v>5254.52</v>
      </c>
      <c r="AY8" s="42">
        <f t="shared" si="4"/>
        <v>5034.4260000000004</v>
      </c>
      <c r="AZ8" s="43">
        <f>SUM(AX8-AW8)</f>
        <v>1289.1037954999997</v>
      </c>
      <c r="BA8" s="43">
        <f>SUM(AZ8/AW8*100)</f>
        <v>32.508663126889672</v>
      </c>
      <c r="BB8" s="40">
        <f>SUM('[1]Произв. прогр. Вода (СВОД)'!S12)</f>
        <v>452.73388500000004</v>
      </c>
      <c r="BC8" s="40"/>
      <c r="BD8" s="40"/>
      <c r="BE8" s="40">
        <f>SUM('[1]ПОЛНАЯ СЕБЕСТОИМОСТЬ ВОДА 2018'!X8)</f>
        <v>640.81000000000006</v>
      </c>
      <c r="BF8" s="40">
        <f>SUM('[1]ПОЛНАЯ СЕБЕСТОИМОСТЬ ВОДА 2018'!Y8)</f>
        <v>640.73</v>
      </c>
      <c r="BG8" s="40">
        <f>SUM('[1]ПОЛНАЯ СЕБЕСТОИМОСТЬ ВОДА 2018'!Z8)</f>
        <v>0.08</v>
      </c>
      <c r="BH8" s="41">
        <v>610.54499999999996</v>
      </c>
      <c r="BI8" s="41"/>
      <c r="BJ8" s="41"/>
      <c r="BK8" s="40">
        <f>SUM('[1]Произв. прогр. Вода (СВОД)'!T12)</f>
        <v>452.73388500000004</v>
      </c>
      <c r="BL8" s="40"/>
      <c r="BM8" s="40"/>
      <c r="BN8" s="40">
        <f>SUM('[1]ПОЛНАЯ СЕБЕСТОИМОСТЬ ВОДА 2018'!AA8)</f>
        <v>635.67900000000009</v>
      </c>
      <c r="BO8" s="40">
        <f>SUM('[1]ПОЛНАЯ СЕБЕСТОИМОСТЬ ВОДА 2018'!AB8)</f>
        <v>635.59900000000005</v>
      </c>
      <c r="BP8" s="40">
        <f>SUM('[1]ПОЛНАЯ СЕБЕСТОИМОСТЬ ВОДА 2018'!AC8)</f>
        <v>0.08</v>
      </c>
      <c r="BQ8" s="41">
        <v>531.03</v>
      </c>
      <c r="BR8" s="41"/>
      <c r="BS8" s="41"/>
      <c r="BT8" s="40">
        <f>SUM('[1]Произв. прогр. Вода (СВОД)'!U12)</f>
        <v>455.3970255000001</v>
      </c>
      <c r="BU8" s="40"/>
      <c r="BV8" s="40"/>
      <c r="BW8" s="40">
        <f>SUM('[1]ПОЛНАЯ СЕБЕСТОИМОСТЬ ВОДА 2018'!AD8)</f>
        <v>606.70500000000004</v>
      </c>
      <c r="BX8" s="40">
        <f>SUM('[1]ПОЛНАЯ СЕБЕСТОИМОСТЬ ВОДА 2018'!AE8)</f>
        <v>606.70500000000004</v>
      </c>
      <c r="BY8" s="40">
        <f>SUM('[1]ПОЛНАЯ СЕБЕСТОИМОСТЬ ВОДА 2018'!AF8)</f>
        <v>0</v>
      </c>
      <c r="BZ8" s="41">
        <v>591.77200000000005</v>
      </c>
      <c r="CA8" s="42">
        <f>SUM(BB8+BK8+BT8)</f>
        <v>1360.8647955000001</v>
      </c>
      <c r="CB8" s="42">
        <f>SUM(BE8+BN8+BW8)</f>
        <v>1883.194</v>
      </c>
      <c r="CC8" s="42">
        <f t="shared" ref="CC8:CC9" si="5">SUM(BH8+BQ8+BZ8)</f>
        <v>1733.3469999999998</v>
      </c>
      <c r="CD8" s="43">
        <f>SUM(CB8-CA8)</f>
        <v>522.32920449999983</v>
      </c>
      <c r="CE8" s="43">
        <f>SUM(CD8/CA8*100)</f>
        <v>38.38215274781129</v>
      </c>
      <c r="CF8" s="42">
        <f>SUM(AW8+CA8)</f>
        <v>5326.2810000000009</v>
      </c>
      <c r="CG8" s="42"/>
      <c r="CH8" s="42"/>
      <c r="CI8" s="44">
        <f>SUM(AX8+CB8)</f>
        <v>7137.7139999999999</v>
      </c>
      <c r="CJ8" s="44">
        <f>SUM('[1]ПОЛНАЯ СЕБЕСТОИМОСТЬ ВОДА 2018'!AJ8)</f>
        <v>7136.3829999999998</v>
      </c>
      <c r="CK8" s="44">
        <f>SUM('[1]ПОЛНАЯ СЕБЕСТОИМОСТЬ ВОДА 2018'!AK8)</f>
        <v>1.331</v>
      </c>
      <c r="CL8" s="42">
        <f>SUM(AY8+CC8)</f>
        <v>6767.7730000000001</v>
      </c>
      <c r="CM8" s="42"/>
      <c r="CN8" s="42"/>
      <c r="CO8" s="43">
        <f>SUM(CI8-CF8)</f>
        <v>1811.4329999999991</v>
      </c>
      <c r="CP8" s="43">
        <f>SUM(CO8/CF8*100)</f>
        <v>34.00933972503514</v>
      </c>
      <c r="CQ8" s="4"/>
      <c r="CR8" s="4"/>
    </row>
    <row r="9" spans="1:96" ht="18.75" x14ac:dyDescent="0.3">
      <c r="A9" s="45" t="s">
        <v>36</v>
      </c>
      <c r="B9" s="46">
        <f>SUM('[1]Произв. прогр. Вода (СВОД)'!E13)</f>
        <v>68.034833333333339</v>
      </c>
      <c r="C9" s="46">
        <f>SUM('[1]ПОЛНАЯ СЕБЕСТОИМОСТЬ ВОДА 2018'!C9)</f>
        <v>153.15100000000001</v>
      </c>
      <c r="D9" s="47">
        <v>37.540999999999997</v>
      </c>
      <c r="E9" s="46">
        <f>SUM('[1]Произв. прогр. Вода (СВОД)'!F13)</f>
        <v>68.034833333333339</v>
      </c>
      <c r="F9" s="46">
        <f>SUM('[1]ПОЛНАЯ СЕБЕСТОИМОСТЬ ВОДА 2018'!D9)</f>
        <v>75.460999999999999</v>
      </c>
      <c r="G9" s="47">
        <v>38.46</v>
      </c>
      <c r="H9" s="46">
        <f>SUM('[1]Произв. прогр. Вода (СВОД)'!G13)</f>
        <v>68.034833333333339</v>
      </c>
      <c r="I9" s="46">
        <f>SUM('[1]ПОЛНАЯ СЕБЕСТОИМОСТЬ ВОДА 2018'!E9)</f>
        <v>37.656999999999996</v>
      </c>
      <c r="J9" s="47">
        <v>38.691000000000003</v>
      </c>
      <c r="K9" s="48">
        <f t="shared" si="0"/>
        <v>204.10450000000003</v>
      </c>
      <c r="L9" s="48">
        <f t="shared" si="0"/>
        <v>266.26900000000001</v>
      </c>
      <c r="M9" s="48">
        <f t="shared" si="0"/>
        <v>114.69200000000001</v>
      </c>
      <c r="N9" s="49">
        <f t="shared" ref="N9:N20" si="6">SUM(L9-K9)</f>
        <v>62.164499999999975</v>
      </c>
      <c r="O9" s="49">
        <f t="shared" ref="O9:O20" si="7">SUM(N9/K9*100)</f>
        <v>30.457192271605948</v>
      </c>
      <c r="P9" s="46">
        <f>SUM('[1]Произв. прогр. Вода (СВОД)'!I13)</f>
        <v>68.034833333333339</v>
      </c>
      <c r="Q9" s="46">
        <f>SUM('[1]ПОЛНАЯ СЕБЕСТОИМОСТЬ ВОДА 2018'!H9)</f>
        <v>91.515000000000001</v>
      </c>
      <c r="R9" s="47">
        <v>87.93</v>
      </c>
      <c r="S9" s="46">
        <f>SUM('[1]Произв. прогр. Вода (СВОД)'!J13)</f>
        <v>68.034833333333339</v>
      </c>
      <c r="T9" s="46">
        <f>SUM('[1]ПОЛНАЯ СЕБЕСТОИМОСТЬ ВОДА 2018'!I9)</f>
        <v>162.489</v>
      </c>
      <c r="U9" s="47">
        <v>120.30800000000001</v>
      </c>
      <c r="V9" s="46">
        <f>SUM('[1]Произв. прогр. Вода (СВОД)'!K13)</f>
        <v>68.034833333333339</v>
      </c>
      <c r="W9" s="46">
        <f>SUM('[1]ПОЛНАЯ СЕБЕСТОИМОСТЬ ВОДА 2018'!J9)</f>
        <v>152.56200000000001</v>
      </c>
      <c r="X9" s="47">
        <v>150.96799999999999</v>
      </c>
      <c r="Y9" s="48">
        <f t="shared" si="1"/>
        <v>204.10450000000003</v>
      </c>
      <c r="Z9" s="48">
        <f t="shared" si="1"/>
        <v>406.56600000000003</v>
      </c>
      <c r="AA9" s="48">
        <f t="shared" si="1"/>
        <v>359.20600000000002</v>
      </c>
      <c r="AB9" s="49">
        <f t="shared" ref="AB9:AB20" si="8">SUM(Z9-Y9)</f>
        <v>202.4615</v>
      </c>
      <c r="AC9" s="49">
        <f t="shared" ref="AC9:AC20" si="9">SUM(AB9/Y9*100)</f>
        <v>99.195020197986807</v>
      </c>
      <c r="AD9" s="48">
        <f t="shared" si="2"/>
        <v>408.20900000000006</v>
      </c>
      <c r="AE9" s="48">
        <f t="shared" si="2"/>
        <v>672.83500000000004</v>
      </c>
      <c r="AF9" s="48">
        <f t="shared" si="2"/>
        <v>473.89800000000002</v>
      </c>
      <c r="AG9" s="49">
        <f t="shared" ref="AG9:AG20" si="10">SUM(AE9-AD9)</f>
        <v>264.62599999999998</v>
      </c>
      <c r="AH9" s="49">
        <f t="shared" ref="AH9:AH20" si="11">SUM(AG9/AD9*100)</f>
        <v>64.82610623479637</v>
      </c>
      <c r="AI9" s="46">
        <f>SUM('[1]Произв. прогр. Вода (СВОД)'!N13)</f>
        <v>68.034833333333339</v>
      </c>
      <c r="AJ9" s="46">
        <f>SUM('[1]ПОЛНАЯ СЕБЕСТОИМОСТЬ ВОДА 2018'!P9)</f>
        <v>126.378</v>
      </c>
      <c r="AK9" s="47">
        <v>152.94800000000001</v>
      </c>
      <c r="AL9" s="46">
        <f>SUM('[1]Произв. прогр. Вода (СВОД)'!O13)</f>
        <v>68.034833333333339</v>
      </c>
      <c r="AM9" s="46">
        <f>SUM('[1]ПОЛНАЯ СЕБЕСТОИМОСТЬ ВОДА 2018'!Q9)</f>
        <v>48.91</v>
      </c>
      <c r="AN9" s="47">
        <v>138.33000000000001</v>
      </c>
      <c r="AO9" s="46">
        <f>SUM('[1]Произв. прогр. Вода (СВОД)'!P13)</f>
        <v>68.034833333333339</v>
      </c>
      <c r="AP9" s="46">
        <f>SUM('[1]ПОЛНАЯ СЕБЕСТОИМОСТЬ ВОДА 2018'!R9)</f>
        <v>47.6</v>
      </c>
      <c r="AQ9" s="47">
        <v>137.273</v>
      </c>
      <c r="AR9" s="48">
        <f t="shared" si="3"/>
        <v>204.10450000000003</v>
      </c>
      <c r="AS9" s="48">
        <f t="shared" si="3"/>
        <v>222.88800000000001</v>
      </c>
      <c r="AT9" s="48">
        <f t="shared" si="3"/>
        <v>428.55100000000004</v>
      </c>
      <c r="AU9" s="49">
        <f t="shared" ref="AU9:AU20" si="12">SUM(AS9-AR9)</f>
        <v>18.783499999999975</v>
      </c>
      <c r="AV9" s="49">
        <f t="shared" ref="AV9:AV20" si="13">SUM(AU9/AR9*100)</f>
        <v>9.2028838168683063</v>
      </c>
      <c r="AW9" s="48">
        <f t="shared" si="4"/>
        <v>612.31350000000009</v>
      </c>
      <c r="AX9" s="48">
        <f t="shared" si="4"/>
        <v>895.72300000000007</v>
      </c>
      <c r="AY9" s="48">
        <f t="shared" si="4"/>
        <v>902.44900000000007</v>
      </c>
      <c r="AZ9" s="49">
        <f t="shared" ref="AZ9:AZ20" si="14">SUM(AX9-AW9)</f>
        <v>283.40949999999998</v>
      </c>
      <c r="BA9" s="49">
        <f t="shared" ref="BA9:BA20" si="15">SUM(AZ9/AW9*100)</f>
        <v>46.285032095487026</v>
      </c>
      <c r="BB9" s="46">
        <f>SUM('[1]Произв. прогр. Вода (СВОД)'!S13)</f>
        <v>68.034833333333339</v>
      </c>
      <c r="BC9" s="46"/>
      <c r="BD9" s="46"/>
      <c r="BE9" s="46">
        <f>SUM('[1]ПОЛНАЯ СЕБЕСТОИМОСТЬ ВОДА 2018'!X9)</f>
        <v>143.464</v>
      </c>
      <c r="BF9" s="46">
        <f>SUM('[1]ПОЛНАЯ СЕБЕСТОИМОСТЬ ВОДА 2018'!Y9)</f>
        <v>143.464</v>
      </c>
      <c r="BG9" s="46">
        <f>SUM('[1]ПОЛНАЯ СЕБЕСТОИМОСТЬ ВОДА 2018'!Z9)</f>
        <v>0</v>
      </c>
      <c r="BH9" s="47">
        <v>157.90199999999999</v>
      </c>
      <c r="BI9" s="47"/>
      <c r="BJ9" s="47"/>
      <c r="BK9" s="46">
        <f>SUM('[1]Произв. прогр. Вода (СВОД)'!T13)</f>
        <v>68.034833333333339</v>
      </c>
      <c r="BL9" s="46"/>
      <c r="BM9" s="46"/>
      <c r="BN9" s="46">
        <f>SUM('[1]ПОЛНАЯ СЕБЕСТОИМОСТЬ ВОДА 2018'!AA9)</f>
        <v>135.22900000000001</v>
      </c>
      <c r="BO9" s="46">
        <f>SUM('[1]ПОЛНАЯ СЕБЕСТОИМОСТЬ ВОДА 2018'!AB9)</f>
        <v>135.22900000000001</v>
      </c>
      <c r="BP9" s="46">
        <f>SUM('[1]ПОЛНАЯ СЕБЕСТОИМОСТЬ ВОДА 2018'!AC9)</f>
        <v>0</v>
      </c>
      <c r="BQ9" s="47">
        <v>163.95500000000001</v>
      </c>
      <c r="BR9" s="47"/>
      <c r="BS9" s="47"/>
      <c r="BT9" s="46">
        <f>SUM('[1]Произв. прогр. Вода (СВОД)'!U13)</f>
        <v>68.034833333333339</v>
      </c>
      <c r="BU9" s="46"/>
      <c r="BV9" s="46"/>
      <c r="BW9" s="46">
        <f>SUM('[1]ПОЛНАЯ СЕБЕСТОИМОСТЬ ВОДА 2018'!AD9)</f>
        <v>139.858</v>
      </c>
      <c r="BX9" s="46">
        <f>SUM('[1]ПОЛНАЯ СЕБЕСТОИМОСТЬ ВОДА 2018'!AE9)</f>
        <v>139.858</v>
      </c>
      <c r="BY9" s="46">
        <f>SUM('[1]ПОЛНАЯ СЕБЕСТОИМОСТЬ ВОДА 2018'!AF9)</f>
        <v>0</v>
      </c>
      <c r="BZ9" s="47">
        <v>178.762</v>
      </c>
      <c r="CA9" s="48">
        <f>SUM(BB9+BK9+BT9)</f>
        <v>204.10450000000003</v>
      </c>
      <c r="CB9" s="48">
        <f>SUM(BE9+BN9+BW9)</f>
        <v>418.55099999999999</v>
      </c>
      <c r="CC9" s="48">
        <f t="shared" si="5"/>
        <v>500.61899999999997</v>
      </c>
      <c r="CD9" s="49">
        <f t="shared" ref="CD9:CD20" si="16">SUM(CB9-CA9)</f>
        <v>214.44649999999996</v>
      </c>
      <c r="CE9" s="49">
        <f t="shared" ref="CE9:CE20" si="17">SUM(CD9/CA9*100)</f>
        <v>105.06701224127832</v>
      </c>
      <c r="CF9" s="48">
        <f>SUM(AW9+CA9)</f>
        <v>816.41800000000012</v>
      </c>
      <c r="CG9" s="48"/>
      <c r="CH9" s="48"/>
      <c r="CI9" s="50">
        <f>SUM(AX9+CB9)</f>
        <v>1314.2740000000001</v>
      </c>
      <c r="CJ9" s="50">
        <f>SUM('[1]ПОЛНАЯ СЕБЕСТОИМОСТЬ ВОДА 2018'!AJ9)</f>
        <v>1314.2740000000001</v>
      </c>
      <c r="CK9" s="50">
        <f>SUM('[1]ПОЛНАЯ СЕБЕСТОИМОСТЬ ВОДА 2018'!AK9)</f>
        <v>0</v>
      </c>
      <c r="CL9" s="48">
        <f>SUM(AY9+CC9)</f>
        <v>1403.068</v>
      </c>
      <c r="CM9" s="48"/>
      <c r="CN9" s="48"/>
      <c r="CO9" s="49">
        <f t="shared" ref="CO9:CO20" si="18">SUM(CI9-CF9)</f>
        <v>497.85599999999999</v>
      </c>
      <c r="CP9" s="49">
        <f t="shared" ref="CP9:CP20" si="19">SUM(CO9/CF9*100)</f>
        <v>60.980527131934856</v>
      </c>
      <c r="CQ9" s="4"/>
      <c r="CR9" s="4"/>
    </row>
    <row r="10" spans="1:96" ht="18.75" x14ac:dyDescent="0.3">
      <c r="A10" s="51" t="s">
        <v>37</v>
      </c>
      <c r="B10" s="52">
        <f>SUM('[1]Произв. прогр. Вода (СВОД)'!E14)</f>
        <v>0.14939674508992445</v>
      </c>
      <c r="C10" s="52">
        <f>SUM('[1]ПОЛНАЯ СЕБЕСТОИМОСТЬ ВОДА 2018'!C10)</f>
        <v>0.23450393134124961</v>
      </c>
      <c r="D10" s="52">
        <f t="shared" ref="D10:G10" si="20">SUM(D9/D8)</f>
        <v>7.386325627151992E-2</v>
      </c>
      <c r="E10" s="52">
        <f>SUM('[1]Произв. прогр. Вода (СВОД)'!F14)</f>
        <v>0.15027554947280639</v>
      </c>
      <c r="F10" s="52">
        <f>SUM('[1]ПОЛНАЯ СЕБЕСТОИМОСТЬ ВОДА 2018'!D10)</f>
        <v>0.15175299942485049</v>
      </c>
      <c r="G10" s="52">
        <f t="shared" si="20"/>
        <v>8.4585101937583854E-2</v>
      </c>
      <c r="H10" s="52">
        <f>SUM('[1]Произв. прогр. Вода (СВОД)'!G14)</f>
        <v>0.15027554947280639</v>
      </c>
      <c r="I10" s="52">
        <f>SUM('[1]ПОЛНАЯ СЕБЕСТОИМОСТЬ ВОДА 2018'!E10)</f>
        <v>7.3147516846053584E-2</v>
      </c>
      <c r="J10" s="52">
        <f>SUM(J9/J8)</f>
        <v>7.7628548269303321E-2</v>
      </c>
      <c r="K10" s="53">
        <f t="shared" ref="K10:M10" si="21">SUM(K9/K8)</f>
        <v>0.14998146816268348</v>
      </c>
      <c r="L10" s="53">
        <f t="shared" si="21"/>
        <v>0.15990633910576546</v>
      </c>
      <c r="M10" s="53">
        <f t="shared" si="21"/>
        <v>7.8483486524807161E-2</v>
      </c>
      <c r="N10" s="54">
        <f t="shared" si="6"/>
        <v>9.9248709430819759E-3</v>
      </c>
      <c r="O10" s="54">
        <f>SUM(N10/K10*100)</f>
        <v>6.6173981790314</v>
      </c>
      <c r="P10" s="52">
        <f>SUM('[1]Произв. прогр. Вода (СВОД)'!I14)</f>
        <v>0.15116475390755671</v>
      </c>
      <c r="Q10" s="52">
        <f>SUM('[1]ПОЛНАЯ СЕБЕСТОИМОСТЬ ВОДА 2018'!H10)</f>
        <v>0.15328657881909957</v>
      </c>
      <c r="R10" s="52">
        <f t="shared" ref="R10:AA10" si="22">SUM(R9/R8)</f>
        <v>0.16325052912999891</v>
      </c>
      <c r="S10" s="52">
        <f>SUM('[1]Произв. прогр. Вода (СВОД)'!J14)</f>
        <v>0.15966777131485677</v>
      </c>
      <c r="T10" s="52">
        <f>SUM('[1]ПОЛНАЯ СЕБЕСТОИМОСТЬ ВОДА 2018'!I10)</f>
        <v>0.24691712596361182</v>
      </c>
      <c r="U10" s="52">
        <f t="shared" si="22"/>
        <v>0.20254451726732922</v>
      </c>
      <c r="V10" s="52">
        <f>SUM('[1]Произв. прогр. Вода (СВОД)'!K14)</f>
        <v>0.15966777131485677</v>
      </c>
      <c r="W10" s="52">
        <f>SUM('[1]ПОЛНАЯ СЕБЕСТОИМОСТЬ ВОДА 2018'!J10)</f>
        <v>0.23733200999967333</v>
      </c>
      <c r="X10" s="52">
        <f t="shared" si="22"/>
        <v>0.24809534139238923</v>
      </c>
      <c r="Y10" s="53">
        <f t="shared" si="22"/>
        <v>0.15672910067716003</v>
      </c>
      <c r="Z10" s="53">
        <f t="shared" si="22"/>
        <v>0.21421763191213919</v>
      </c>
      <c r="AA10" s="53">
        <f t="shared" si="22"/>
        <v>0.20630850072166565</v>
      </c>
      <c r="AB10" s="54">
        <f t="shared" si="8"/>
        <v>5.7488531234979157E-2</v>
      </c>
      <c r="AC10" s="54">
        <f t="shared" si="9"/>
        <v>36.680189566963364</v>
      </c>
      <c r="AD10" s="53">
        <f t="shared" ref="AD10:AF10" si="23">SUM(AD9/AD8)</f>
        <v>0.1532810604622625</v>
      </c>
      <c r="AE10" s="53">
        <f t="shared" si="23"/>
        <v>0.18883591018636472</v>
      </c>
      <c r="AF10" s="53">
        <f t="shared" si="23"/>
        <v>0.14797922723853485</v>
      </c>
      <c r="AG10" s="54">
        <f t="shared" si="10"/>
        <v>3.5554849724102222E-2</v>
      </c>
      <c r="AH10" s="54">
        <f>SUM(AG10/AD10)</f>
        <v>0.23195853171211428</v>
      </c>
      <c r="AI10" s="52">
        <f>SUM('[1]Произв. прогр. Вода (СВОД)'!N14)</f>
        <v>0.15966777131485677</v>
      </c>
      <c r="AJ10" s="52">
        <f>SUM('[1]ПОЛНАЯ СЕБЕСТОИМОСТЬ ВОДА 2018'!P10)</f>
        <v>0.19105108482693561</v>
      </c>
      <c r="AK10" s="52">
        <f t="shared" ref="AK10:AT10" si="24">SUM(AK9/AK8)</f>
        <v>0.24958347815728454</v>
      </c>
      <c r="AL10" s="52">
        <f>SUM('[1]Произв. прогр. Вода (СВОД)'!O14)</f>
        <v>0.15966777131485677</v>
      </c>
      <c r="AM10" s="52">
        <f>SUM('[1]ПОЛНАЯ СЕБЕСТОИМОСТЬ ВОДА 2018'!Q10)</f>
        <v>9.5653262302327666E-2</v>
      </c>
      <c r="AN10" s="52">
        <f t="shared" si="24"/>
        <v>0.22486467155420456</v>
      </c>
      <c r="AO10" s="52">
        <f>SUM('[1]Произв. прогр. Вода (СВОД)'!P14)</f>
        <v>0.15116475390755671</v>
      </c>
      <c r="AP10" s="52">
        <f>SUM('[1]ПОЛНАЯ СЕБЕСТОИМОСТЬ ВОДА 2018'!R10)</f>
        <v>9.1778674569401836E-2</v>
      </c>
      <c r="AQ10" s="52">
        <f t="shared" si="24"/>
        <v>0.22728070465909467</v>
      </c>
      <c r="AR10" s="53">
        <f t="shared" si="24"/>
        <v>0.15672910067716</v>
      </c>
      <c r="AS10" s="53">
        <f t="shared" si="24"/>
        <v>0.13177309685814503</v>
      </c>
      <c r="AT10" s="53">
        <f t="shared" si="24"/>
        <v>0.23392994290823563</v>
      </c>
      <c r="AU10" s="54">
        <f t="shared" si="12"/>
        <v>-2.4956003819014971E-2</v>
      </c>
      <c r="AV10" s="54">
        <f>SUM(AU10/AR10)</f>
        <v>-0.15923018578675344</v>
      </c>
      <c r="AW10" s="53">
        <f t="shared" ref="AW10:AY10" si="25">SUM(AW9/AW8)</f>
        <v>0.154413425583206</v>
      </c>
      <c r="AX10" s="53">
        <f t="shared" si="25"/>
        <v>0.1704671406712697</v>
      </c>
      <c r="AY10" s="53">
        <f t="shared" si="25"/>
        <v>0.17925558941575465</v>
      </c>
      <c r="AZ10" s="54">
        <f t="shared" si="14"/>
        <v>1.6053715088063691E-2</v>
      </c>
      <c r="BA10" s="54">
        <f t="shared" si="15"/>
        <v>10.39657984882481</v>
      </c>
      <c r="BB10" s="52">
        <f>SUM('[1]Произв. прогр. Вода (СВОД)'!S14)</f>
        <v>0.15027554947280639</v>
      </c>
      <c r="BC10" s="52"/>
      <c r="BD10" s="52"/>
      <c r="BE10" s="52">
        <f>SUM('[1]ПОЛНАЯ СЕБЕСТОИМОСТЬ ВОДА 2018'!X10)</f>
        <v>0.22387915294705135</v>
      </c>
      <c r="BF10" s="52">
        <f>SUM('[1]ПОЛНАЯ СЕБЕСТОИМОСТЬ ВОДА 2018'!Y10)</f>
        <v>0.22390710595726748</v>
      </c>
      <c r="BG10" s="52">
        <f>SUM('[1]ПОЛНАЯ СЕБЕСТОИМОСТЬ ВОДА 2018'!Z10)</f>
        <v>0</v>
      </c>
      <c r="BH10" s="52">
        <f t="shared" ref="BH10:CC10" si="26">SUM(BH9/BH8)</f>
        <v>0.2586246714001425</v>
      </c>
      <c r="BI10" s="52"/>
      <c r="BJ10" s="52"/>
      <c r="BK10" s="52">
        <f>SUM('[1]Произв. прогр. Вода (СВОД)'!T14)</f>
        <v>0.15027554947280639</v>
      </c>
      <c r="BL10" s="52"/>
      <c r="BM10" s="52"/>
      <c r="BN10" s="52">
        <f>SUM('[1]ПОЛНАЯ СЕБЕСТОИМОСТЬ ВОДА 2018'!AA10)</f>
        <v>0.21273158307888099</v>
      </c>
      <c r="BO10" s="52">
        <f>SUM('[1]ПОЛНАЯ СЕБЕСТОИМОСТЬ ВОДА 2018'!AB10)</f>
        <v>0.21275835865065867</v>
      </c>
      <c r="BP10" s="52">
        <f>SUM('[1]ПОЛНАЯ СЕБЕСТОИМОСТЬ ВОДА 2018'!AC10)</f>
        <v>0</v>
      </c>
      <c r="BQ10" s="52">
        <f t="shared" si="26"/>
        <v>0.30874903489445044</v>
      </c>
      <c r="BR10" s="52"/>
      <c r="BS10" s="52"/>
      <c r="BT10" s="52">
        <f>SUM('[1]Произв. прогр. Вода (СВОД)'!U14)</f>
        <v>0.14939674508992445</v>
      </c>
      <c r="BU10" s="52"/>
      <c r="BV10" s="52"/>
      <c r="BW10" s="52">
        <f>SUM('[1]ПОЛНАЯ СЕБЕСТОИМОСТЬ ВОДА 2018'!AD10)</f>
        <v>0.23052059897314181</v>
      </c>
      <c r="BX10" s="52">
        <f>SUM('[1]ПОЛНАЯ СЕБЕСТОИМОСТЬ ВОДА 2018'!AE10)</f>
        <v>0.23052059897314181</v>
      </c>
      <c r="BY10" s="52">
        <f>SUM('[1]ПОЛНАЯ СЕБЕСТОИМОСТЬ ВОДА 2018'!AF10)</f>
        <v>0</v>
      </c>
      <c r="BZ10" s="52">
        <f t="shared" si="26"/>
        <v>0.30207917914331867</v>
      </c>
      <c r="CA10" s="53">
        <f t="shared" si="26"/>
        <v>0.14998146816268348</v>
      </c>
      <c r="CB10" s="53">
        <f t="shared" si="26"/>
        <v>0.22225591203030595</v>
      </c>
      <c r="CC10" s="53">
        <f t="shared" si="26"/>
        <v>0.28881637664010729</v>
      </c>
      <c r="CD10" s="54">
        <f t="shared" si="16"/>
        <v>7.2274443867622468E-2</v>
      </c>
      <c r="CE10" s="54">
        <f t="shared" si="17"/>
        <v>48.188916106106561</v>
      </c>
      <c r="CF10" s="53">
        <f t="shared" ref="CF10:CL10" si="27">SUM(CF9/CF8)</f>
        <v>0.1532810604622625</v>
      </c>
      <c r="CG10" s="53"/>
      <c r="CH10" s="53"/>
      <c r="CI10" s="53">
        <f t="shared" si="27"/>
        <v>0.1841309416432208</v>
      </c>
      <c r="CJ10" s="53">
        <f t="shared" si="27"/>
        <v>0.1841652837298671</v>
      </c>
      <c r="CK10" s="53">
        <f t="shared" si="27"/>
        <v>0</v>
      </c>
      <c r="CL10" s="53">
        <f t="shared" si="27"/>
        <v>0.20731605507454223</v>
      </c>
      <c r="CM10" s="53"/>
      <c r="CN10" s="53"/>
      <c r="CO10" s="54">
        <f t="shared" si="18"/>
        <v>3.08498811809583E-2</v>
      </c>
      <c r="CP10" s="54">
        <f t="shared" si="19"/>
        <v>20.126349000927927</v>
      </c>
      <c r="CQ10" s="4"/>
      <c r="CR10" s="4"/>
    </row>
    <row r="11" spans="1:96" ht="18.75" x14ac:dyDescent="0.3">
      <c r="A11" s="39" t="s">
        <v>38</v>
      </c>
      <c r="B11" s="40">
        <f>SUM('[1]Произв. прогр. Вода (СВОД)'!E15)</f>
        <v>387.36219216666677</v>
      </c>
      <c r="C11" s="40">
        <f>SUM('[1]ПОЛНАЯ СЕБЕСТОИМОСТЬ ВОДА 2018'!C11)</f>
        <v>499.93400000000003</v>
      </c>
      <c r="D11" s="40">
        <f t="shared" ref="D11:CL11" si="28">SUM(D8-D9)</f>
        <v>470.709</v>
      </c>
      <c r="E11" s="40">
        <f>SUM('[1]Произв. прогр. Вода (СВОД)'!F15)</f>
        <v>384.69905166666672</v>
      </c>
      <c r="F11" s="40">
        <f>SUM('[1]ПОЛНАЯ СЕБЕСТОИМОСТЬ ВОДА 2018'!D11)</f>
        <v>421.80099999999999</v>
      </c>
      <c r="G11" s="40">
        <f t="shared" si="28"/>
        <v>416.23</v>
      </c>
      <c r="H11" s="40">
        <f>SUM('[1]Произв. прогр. Вода (СВОД)'!G15)</f>
        <v>384.69905166666672</v>
      </c>
      <c r="I11" s="40">
        <f>SUM('[1]ПОЛНАЯ СЕБЕСТОИМОСТЬ ВОДА 2018'!E11)</f>
        <v>477.15199999999999</v>
      </c>
      <c r="J11" s="40">
        <f t="shared" si="28"/>
        <v>459.721</v>
      </c>
      <c r="K11" s="42">
        <f t="shared" si="28"/>
        <v>1156.7602955000002</v>
      </c>
      <c r="L11" s="42">
        <f t="shared" si="28"/>
        <v>1398.8869999999999</v>
      </c>
      <c r="M11" s="42">
        <f t="shared" si="28"/>
        <v>1346.66</v>
      </c>
      <c r="N11" s="43">
        <f t="shared" si="6"/>
        <v>242.12670449999973</v>
      </c>
      <c r="O11" s="43">
        <f t="shared" si="7"/>
        <v>20.931450140700278</v>
      </c>
      <c r="P11" s="40">
        <f>SUM('[1]Произв. прогр. Вода (СВОД)'!I15)</f>
        <v>382.03591116666672</v>
      </c>
      <c r="Q11" s="40">
        <f>SUM('[1]ПОЛНАЯ СЕБЕСТОИМОСТЬ ВОДА 2018'!H11)</f>
        <v>505.50400000000002</v>
      </c>
      <c r="R11" s="40">
        <f t="shared" si="28"/>
        <v>450.69</v>
      </c>
      <c r="S11" s="40">
        <f>SUM('[1]Произв. прогр. Вода (СВОД)'!J15)</f>
        <v>358.06764666666675</v>
      </c>
      <c r="T11" s="40">
        <f>SUM('[1]ПОЛНАЯ СЕБЕСТОИМОСТЬ ВОДА 2018'!I11)</f>
        <v>495.58199999999999</v>
      </c>
      <c r="U11" s="40">
        <f t="shared" si="28"/>
        <v>473.67499999999995</v>
      </c>
      <c r="V11" s="40">
        <f>SUM('[1]Произв. прогр. Вода (СВОД)'!K15)</f>
        <v>358.06764666666675</v>
      </c>
      <c r="W11" s="40">
        <f>SUM('[1]ПОЛНАЯ СЕБЕСТОИМОСТЬ ВОДА 2018'!J11)</f>
        <v>490.25900000000001</v>
      </c>
      <c r="X11" s="40">
        <f t="shared" si="28"/>
        <v>457.54000000000008</v>
      </c>
      <c r="Y11" s="42">
        <f t="shared" si="28"/>
        <v>1098.1712044999999</v>
      </c>
      <c r="Z11" s="42">
        <f t="shared" si="28"/>
        <v>1491.345</v>
      </c>
      <c r="AA11" s="42">
        <f t="shared" si="28"/>
        <v>1381.9050000000002</v>
      </c>
      <c r="AB11" s="43">
        <f t="shared" si="8"/>
        <v>393.1737955000001</v>
      </c>
      <c r="AC11" s="43">
        <f t="shared" si="9"/>
        <v>35.802595614316175</v>
      </c>
      <c r="AD11" s="42">
        <f t="shared" si="28"/>
        <v>2254.9315000000006</v>
      </c>
      <c r="AE11" s="42">
        <f t="shared" si="28"/>
        <v>2890.232</v>
      </c>
      <c r="AF11" s="42">
        <f t="shared" si="28"/>
        <v>2728.5650000000001</v>
      </c>
      <c r="AG11" s="43">
        <f t="shared" si="10"/>
        <v>635.30049999999937</v>
      </c>
      <c r="AH11" s="43">
        <f t="shared" si="11"/>
        <v>28.173827009822656</v>
      </c>
      <c r="AI11" s="40">
        <f>SUM('[1]Произв. прогр. Вода (СВОД)'!N15)</f>
        <v>358.06764666666675</v>
      </c>
      <c r="AJ11" s="40">
        <f>SUM('[1]ПОЛНАЯ СЕБЕСТОИМОСТЬ ВОДА 2018'!P11)</f>
        <v>535.11</v>
      </c>
      <c r="AK11" s="40">
        <f t="shared" si="28"/>
        <v>459.86500000000001</v>
      </c>
      <c r="AL11" s="40">
        <f>SUM('[1]Произв. прогр. Вода (СВОД)'!O15)</f>
        <v>358.06764666666675</v>
      </c>
      <c r="AM11" s="40">
        <f>SUM('[1]ПОЛНАЯ СЕБЕСТОИМОСТЬ ВОДА 2018'!Q11)</f>
        <v>462.41600000000005</v>
      </c>
      <c r="AN11" s="40">
        <f t="shared" si="28"/>
        <v>476.83999999999992</v>
      </c>
      <c r="AO11" s="40">
        <f>SUM('[1]Произв. прогр. Вода (СВОД)'!P15)</f>
        <v>382.03591116666672</v>
      </c>
      <c r="AP11" s="40">
        <f>SUM('[1]ПОЛНАЯ СЕБЕСТОИМОСТЬ ВОДА 2018'!R11)</f>
        <v>471.03899999999999</v>
      </c>
      <c r="AQ11" s="40">
        <f t="shared" si="28"/>
        <v>466.70699999999999</v>
      </c>
      <c r="AR11" s="42">
        <f t="shared" si="28"/>
        <v>1098.1712045000004</v>
      </c>
      <c r="AS11" s="42">
        <f t="shared" si="28"/>
        <v>1468.5650000000001</v>
      </c>
      <c r="AT11" s="42">
        <f t="shared" si="28"/>
        <v>1403.4119999999998</v>
      </c>
      <c r="AU11" s="43">
        <f t="shared" si="12"/>
        <v>370.39379549999967</v>
      </c>
      <c r="AV11" s="43">
        <f t="shared" si="13"/>
        <v>33.728237817767287</v>
      </c>
      <c r="AW11" s="42">
        <f t="shared" si="28"/>
        <v>3353.1027045000005</v>
      </c>
      <c r="AX11" s="42">
        <f t="shared" si="28"/>
        <v>4358.7970000000005</v>
      </c>
      <c r="AY11" s="42">
        <f t="shared" si="28"/>
        <v>4131.9770000000008</v>
      </c>
      <c r="AZ11" s="43">
        <f t="shared" si="14"/>
        <v>1005.6942955</v>
      </c>
      <c r="BA11" s="43">
        <f t="shared" si="15"/>
        <v>29.992946358318139</v>
      </c>
      <c r="BB11" s="40">
        <f>SUM('[1]Произв. прогр. Вода (СВОД)'!S15)</f>
        <v>384.69905166666672</v>
      </c>
      <c r="BC11" s="40"/>
      <c r="BD11" s="40"/>
      <c r="BE11" s="40">
        <f>SUM('[1]ПОЛНАЯ СЕБЕСТОИМОСТЬ ВОДА 2018'!X11)</f>
        <v>497.34600000000006</v>
      </c>
      <c r="BF11" s="40">
        <f>SUM('[1]ПОЛНАЯ СЕБЕСТОИМОСТЬ ВОДА 2018'!Y11)</f>
        <v>497.26600000000002</v>
      </c>
      <c r="BG11" s="40">
        <f>SUM('[1]ПОЛНАЯ СЕБЕСТОИМОСТЬ ВОДА 2018'!Z11)</f>
        <v>0.08</v>
      </c>
      <c r="BH11" s="40">
        <f t="shared" si="28"/>
        <v>452.64299999999997</v>
      </c>
      <c r="BI11" s="40"/>
      <c r="BJ11" s="40"/>
      <c r="BK11" s="40">
        <f>SUM('[1]Произв. прогр. Вода (СВОД)'!T15)</f>
        <v>384.69905166666672</v>
      </c>
      <c r="BL11" s="40"/>
      <c r="BM11" s="40"/>
      <c r="BN11" s="40">
        <f>SUM('[1]ПОЛНАЯ СЕБЕСТОИМОСТЬ ВОДА 2018'!AA11)</f>
        <v>500.45000000000005</v>
      </c>
      <c r="BO11" s="40">
        <f>SUM('[1]ПОЛНАЯ СЕБЕСТОИМОСТЬ ВОДА 2018'!AB11)</f>
        <v>500.37</v>
      </c>
      <c r="BP11" s="40">
        <f>SUM('[1]ПОЛНАЯ СЕБЕСТОИМОСТЬ ВОДА 2018'!AC11)</f>
        <v>0.08</v>
      </c>
      <c r="BQ11" s="40">
        <f t="shared" si="28"/>
        <v>367.07499999999993</v>
      </c>
      <c r="BR11" s="40"/>
      <c r="BS11" s="40"/>
      <c r="BT11" s="40">
        <f>SUM('[1]Произв. прогр. Вода (СВОД)'!U15)</f>
        <v>387.36219216666677</v>
      </c>
      <c r="BU11" s="40"/>
      <c r="BV11" s="40"/>
      <c r="BW11" s="40">
        <f>SUM('[1]ПОЛНАЯ СЕБЕСТОИМОСТЬ ВОДА 2018'!AD11)</f>
        <v>466.84700000000004</v>
      </c>
      <c r="BX11" s="40">
        <f>SUM('[1]ПОЛНАЯ СЕБЕСТОИМОСТЬ ВОДА 2018'!AE11)</f>
        <v>466.84700000000004</v>
      </c>
      <c r="BY11" s="40">
        <f>SUM('[1]ПОЛНАЯ СЕБЕСТОИМОСТЬ ВОДА 2018'!AF11)</f>
        <v>0</v>
      </c>
      <c r="BZ11" s="40">
        <f t="shared" si="28"/>
        <v>413.01000000000005</v>
      </c>
      <c r="CA11" s="42">
        <f t="shared" si="28"/>
        <v>1156.7602955000002</v>
      </c>
      <c r="CB11" s="42">
        <f t="shared" si="28"/>
        <v>1464.643</v>
      </c>
      <c r="CC11" s="42">
        <f t="shared" si="28"/>
        <v>1232.7279999999998</v>
      </c>
      <c r="CD11" s="43">
        <f t="shared" si="16"/>
        <v>307.88270449999982</v>
      </c>
      <c r="CE11" s="43">
        <f t="shared" si="17"/>
        <v>26.615946769414318</v>
      </c>
      <c r="CF11" s="42">
        <f t="shared" si="28"/>
        <v>4509.8630000000012</v>
      </c>
      <c r="CG11" s="42"/>
      <c r="CH11" s="42"/>
      <c r="CI11" s="44">
        <f t="shared" si="28"/>
        <v>5823.44</v>
      </c>
      <c r="CJ11" s="44">
        <f t="shared" si="28"/>
        <v>5822.1089999999995</v>
      </c>
      <c r="CK11" s="44">
        <f t="shared" si="28"/>
        <v>1.331</v>
      </c>
      <c r="CL11" s="42">
        <f t="shared" si="28"/>
        <v>5364.7049999999999</v>
      </c>
      <c r="CM11" s="42"/>
      <c r="CN11" s="42"/>
      <c r="CO11" s="43">
        <f t="shared" si="18"/>
        <v>1313.5769999999984</v>
      </c>
      <c r="CP11" s="43">
        <f t="shared" si="19"/>
        <v>29.126760613348967</v>
      </c>
      <c r="CQ11" s="4"/>
      <c r="CR11" s="4"/>
    </row>
    <row r="12" spans="1:96" ht="18.75" x14ac:dyDescent="0.3">
      <c r="A12" s="45" t="s">
        <v>39</v>
      </c>
      <c r="B12" s="46">
        <f>SUM('[1]Произв. прогр. Вода (СВОД)'!E16)</f>
        <v>77.7307821666667</v>
      </c>
      <c r="C12" s="46">
        <f>SUM('[1]ПОЛНАЯ СЕБЕСТОИМОСТЬ ВОДА 2018'!C12)</f>
        <v>180.60400000000004</v>
      </c>
      <c r="D12" s="46">
        <f t="shared" ref="D12:CL12" si="29">SUM(D11-D14)</f>
        <v>172.99900000000002</v>
      </c>
      <c r="E12" s="46">
        <f>SUM('[1]Произв. прогр. Вода (СВОД)'!F16)</f>
        <v>76.878351666666674</v>
      </c>
      <c r="F12" s="46">
        <f>SUM('[1]ПОЛНАЯ СЕБЕСТОИМОСТЬ ВОДА 2018'!D12)</f>
        <v>106.23099999999999</v>
      </c>
      <c r="G12" s="46">
        <f t="shared" si="29"/>
        <v>102.49000000000007</v>
      </c>
      <c r="H12" s="46">
        <f>SUM('[1]Произв. прогр. Вода (СВОД)'!G16)</f>
        <v>76.878351666666674</v>
      </c>
      <c r="I12" s="46">
        <f>SUM('[1]ПОЛНАЯ СЕБЕСТОИМОСТЬ ВОДА 2018'!E12)</f>
        <v>179.77199999999993</v>
      </c>
      <c r="J12" s="46">
        <f t="shared" si="29"/>
        <v>158.81100000000004</v>
      </c>
      <c r="K12" s="48">
        <f t="shared" si="29"/>
        <v>231.48748550000016</v>
      </c>
      <c r="L12" s="48">
        <f t="shared" si="29"/>
        <v>466.60699999999997</v>
      </c>
      <c r="M12" s="48">
        <f t="shared" si="29"/>
        <v>434.30000000000018</v>
      </c>
      <c r="N12" s="49">
        <f t="shared" si="6"/>
        <v>235.11951449999981</v>
      </c>
      <c r="O12" s="49">
        <f t="shared" si="7"/>
        <v>101.5689958323901</v>
      </c>
      <c r="P12" s="46">
        <f>SUM('[1]Произв. прогр. Вода (СВОД)'!I16)</f>
        <v>76.025921166666706</v>
      </c>
      <c r="Q12" s="46">
        <f>SUM('[1]ПОЛНАЯ СЕБЕСТОИМОСТЬ ВОДА 2018'!H12)</f>
        <v>184.98400000000004</v>
      </c>
      <c r="R12" s="46">
        <f t="shared" si="29"/>
        <v>118.62</v>
      </c>
      <c r="S12" s="46">
        <f>SUM('[1]Произв. прогр. Вода (СВОД)'!J16)</f>
        <v>68.354046666666704</v>
      </c>
      <c r="T12" s="46">
        <f>SUM('[1]ПОЛНАЯ СЕБЕСТОИМОСТЬ ВОДА 2018'!I12)</f>
        <v>190.49200000000002</v>
      </c>
      <c r="U12" s="46">
        <f t="shared" si="29"/>
        <v>165.1049999999999</v>
      </c>
      <c r="V12" s="46">
        <f>SUM('[1]Произв. прогр. Вода (СВОД)'!K16)</f>
        <v>68.354046666666704</v>
      </c>
      <c r="W12" s="46">
        <f>SUM('[1]ПОЛНАЯ СЕБЕСТОИМОСТЬ ВОДА 2018'!J12)</f>
        <v>165.279</v>
      </c>
      <c r="X12" s="46">
        <f t="shared" si="29"/>
        <v>158.38000000000005</v>
      </c>
      <c r="Y12" s="48">
        <f t="shared" si="29"/>
        <v>212.73401449999994</v>
      </c>
      <c r="Z12" s="48">
        <f t="shared" si="29"/>
        <v>540.75499999999988</v>
      </c>
      <c r="AA12" s="48">
        <f t="shared" si="29"/>
        <v>442.10500000000025</v>
      </c>
      <c r="AB12" s="49">
        <f t="shared" si="8"/>
        <v>328.02098549999994</v>
      </c>
      <c r="AC12" s="49">
        <f t="shared" si="9"/>
        <v>154.19301246721881</v>
      </c>
      <c r="AD12" s="48">
        <f t="shared" si="29"/>
        <v>444.22150000000056</v>
      </c>
      <c r="AE12" s="48">
        <f t="shared" si="29"/>
        <v>1007.3620000000001</v>
      </c>
      <c r="AF12" s="48">
        <f t="shared" si="29"/>
        <v>876.40500000000043</v>
      </c>
      <c r="AG12" s="49">
        <f t="shared" si="10"/>
        <v>563.14049999999952</v>
      </c>
      <c r="AH12" s="49">
        <f t="shared" si="11"/>
        <v>126.77020360338227</v>
      </c>
      <c r="AI12" s="46">
        <f>SUM('[1]Произв. прогр. Вода (СВОД)'!N16)</f>
        <v>68.354046666666704</v>
      </c>
      <c r="AJ12" s="46">
        <f>SUM('[1]ПОЛНАЯ СЕБЕСТОИМОСТЬ ВОДА 2018'!P12)</f>
        <v>250.97000000000003</v>
      </c>
      <c r="AK12" s="46">
        <f t="shared" si="29"/>
        <v>194.23500000000001</v>
      </c>
      <c r="AL12" s="46">
        <f>SUM('[1]Произв. прогр. Вода (СВОД)'!O16)</f>
        <v>68.354046666666704</v>
      </c>
      <c r="AM12" s="46">
        <f>SUM('[1]ПОЛНАЯ СЕБЕСТОИМОСТЬ ВОДА 2018'!Q12)</f>
        <v>166.61600000000004</v>
      </c>
      <c r="AN12" s="46">
        <v>197.90334999999999</v>
      </c>
      <c r="AO12" s="46">
        <f>SUM('[1]Произв. прогр. Вода (СВОД)'!P16)</f>
        <v>76.025921166666706</v>
      </c>
      <c r="AP12" s="46">
        <f>SUM('[1]ПОЛНАЯ СЕБЕСТОИМОСТЬ ВОДА 2018'!R12)</f>
        <v>165.78899999999999</v>
      </c>
      <c r="AQ12" s="46">
        <f t="shared" si="29"/>
        <v>155.05699999999996</v>
      </c>
      <c r="AR12" s="48">
        <f t="shared" si="29"/>
        <v>212.7340145000004</v>
      </c>
      <c r="AS12" s="48">
        <f t="shared" si="29"/>
        <v>583.375</v>
      </c>
      <c r="AT12" s="48">
        <f t="shared" si="29"/>
        <v>547.19534999999996</v>
      </c>
      <c r="AU12" s="49">
        <f t="shared" si="12"/>
        <v>370.6409854999996</v>
      </c>
      <c r="AV12" s="49">
        <f t="shared" si="13"/>
        <v>174.22742026992535</v>
      </c>
      <c r="AW12" s="48">
        <f t="shared" si="29"/>
        <v>656.95551450000085</v>
      </c>
      <c r="AX12" s="48">
        <f t="shared" si="29"/>
        <v>1590.7370000000001</v>
      </c>
      <c r="AY12" s="48">
        <f t="shared" si="29"/>
        <v>1423.6003500000011</v>
      </c>
      <c r="AZ12" s="49">
        <f t="shared" si="14"/>
        <v>933.78148549999923</v>
      </c>
      <c r="BA12" s="49">
        <f t="shared" si="15"/>
        <v>142.1377041352163</v>
      </c>
      <c r="BB12" s="46">
        <f>SUM('[1]Произв. прогр. Вода (СВОД)'!S16)</f>
        <v>76.878351666666674</v>
      </c>
      <c r="BC12" s="46"/>
      <c r="BD12" s="46"/>
      <c r="BE12" s="46">
        <f>SUM('[1]ПОЛНАЯ СЕБЕСТОИМОСТЬ ВОДА 2018'!X12)</f>
        <v>195.83000000000004</v>
      </c>
      <c r="BF12" s="46">
        <f>SUM('[1]ПОЛНАЯ СЕБЕСТОИМОСТЬ ВОДА 2018'!Y12)</f>
        <v>195.82999999999998</v>
      </c>
      <c r="BG12" s="46">
        <f>SUM('[1]ПОЛНАЯ СЕБЕСТОИМОСТЬ ВОДА 2018'!Z12)</f>
        <v>0</v>
      </c>
      <c r="BH12" s="46">
        <f t="shared" si="29"/>
        <v>122.14300000000003</v>
      </c>
      <c r="BI12" s="46"/>
      <c r="BJ12" s="46"/>
      <c r="BK12" s="46">
        <f>SUM('[1]Произв. прогр. Вода (СВОД)'!T16)</f>
        <v>76.878351666666674</v>
      </c>
      <c r="BL12" s="46"/>
      <c r="BM12" s="46"/>
      <c r="BN12" s="46">
        <f>SUM('[1]ПОЛНАЯ СЕБЕСТОИМОСТЬ ВОДА 2018'!AA12)</f>
        <v>204.08000000000004</v>
      </c>
      <c r="BO12" s="46">
        <f>SUM('[1]ПОЛНАЯ СЕБЕСТОИМОСТЬ ВОДА 2018'!AB12)</f>
        <v>204.08000000000004</v>
      </c>
      <c r="BP12" s="46">
        <f>SUM('[1]ПОЛНАЯ СЕБЕСТОИМОСТЬ ВОДА 2018'!AC12)</f>
        <v>0</v>
      </c>
      <c r="BQ12" s="46">
        <f t="shared" si="29"/>
        <v>43.954999999999927</v>
      </c>
      <c r="BR12" s="46"/>
      <c r="BS12" s="46"/>
      <c r="BT12" s="46">
        <f>SUM('[1]Произв. прогр. Вода (СВОД)'!U16)</f>
        <v>77.7307821666667</v>
      </c>
      <c r="BU12" s="46"/>
      <c r="BV12" s="46"/>
      <c r="BW12" s="46">
        <f>SUM('[1]ПОЛНАЯ СЕБЕСТОИМОСТЬ ВОДА 2018'!AD12)</f>
        <v>172.93700000000001</v>
      </c>
      <c r="BX12" s="46">
        <f>SUM('[1]ПОЛНАЯ СЕБЕСТОИМОСТЬ ВОДА 2018'!AE12)</f>
        <v>172.93700000000001</v>
      </c>
      <c r="BY12" s="46">
        <f>SUM('[1]ПОЛНАЯ СЕБЕСТОИМОСТЬ ВОДА 2018'!AF12)</f>
        <v>0</v>
      </c>
      <c r="BZ12" s="46">
        <f t="shared" si="29"/>
        <v>117.44000000000005</v>
      </c>
      <c r="CA12" s="48">
        <f t="shared" si="29"/>
        <v>231.48748550000016</v>
      </c>
      <c r="CB12" s="48">
        <f t="shared" si="29"/>
        <v>572.84699999999998</v>
      </c>
      <c r="CC12" s="48">
        <f t="shared" si="29"/>
        <v>283.5379999999999</v>
      </c>
      <c r="CD12" s="49">
        <f t="shared" si="16"/>
        <v>341.35951449999982</v>
      </c>
      <c r="CE12" s="49">
        <f t="shared" si="17"/>
        <v>147.46348545049085</v>
      </c>
      <c r="CF12" s="48">
        <f t="shared" si="29"/>
        <v>888.44300000000112</v>
      </c>
      <c r="CG12" s="48"/>
      <c r="CH12" s="48"/>
      <c r="CI12" s="50">
        <f t="shared" si="29"/>
        <v>2163.5839999999998</v>
      </c>
      <c r="CJ12" s="50">
        <f>SUM('[1]ПОЛНАЯ СЕБЕСТОИМОСТЬ ВОДА 2018'!AJ12)</f>
        <v>2163.5839999999998</v>
      </c>
      <c r="CK12" s="50">
        <f>SUM('[1]ПОЛНАЯ СЕБЕСТОИМОСТЬ ВОДА 2018'!AK12)</f>
        <v>0</v>
      </c>
      <c r="CL12" s="48">
        <f t="shared" si="29"/>
        <v>1707.1383500000002</v>
      </c>
      <c r="CM12" s="48"/>
      <c r="CN12" s="48"/>
      <c r="CO12" s="49">
        <f t="shared" si="18"/>
        <v>1275.1409999999987</v>
      </c>
      <c r="CP12" s="49">
        <f t="shared" si="19"/>
        <v>143.52535840791106</v>
      </c>
      <c r="CQ12" s="4"/>
      <c r="CR12" s="4"/>
    </row>
    <row r="13" spans="1:96" ht="18.75" x14ac:dyDescent="0.3">
      <c r="A13" s="51" t="s">
        <v>40</v>
      </c>
      <c r="B13" s="52">
        <f>SUM('[1]Произв. прогр. Вода (СВОД)'!E17)</f>
        <v>0.20066693068801664</v>
      </c>
      <c r="C13" s="52">
        <f>SUM('[1]ПОЛНАЯ СЕБЕСТОИМОСТЬ ВОДА 2018'!C13)</f>
        <v>0.36125568575051914</v>
      </c>
      <c r="D13" s="52">
        <f t="shared" ref="D13:CL13" si="30">SUM(D12/D11)</f>
        <v>0.36752855798380746</v>
      </c>
      <c r="E13" s="52">
        <f>SUM('[1]Произв. прогр. Вода (СВОД)'!F17)</f>
        <v>0.19984024221946894</v>
      </c>
      <c r="F13" s="52">
        <f>SUM('[1]ПОЛНАЯ СЕБЕСТОИМОСТЬ ВОДА 2018'!D13)</f>
        <v>0.25185099134425948</v>
      </c>
      <c r="G13" s="52">
        <f t="shared" si="30"/>
        <v>0.24623405328784581</v>
      </c>
      <c r="H13" s="52">
        <f>SUM('[1]Произв. прогр. Вода (СВОД)'!G17)</f>
        <v>0.19984024221946894</v>
      </c>
      <c r="I13" s="52">
        <f>SUM('[1]ПОЛНАЯ СЕБЕСТОИМОСТЬ ВОДА 2018'!E13)</f>
        <v>0.37676044530883229</v>
      </c>
      <c r="J13" s="52">
        <f t="shared" si="30"/>
        <v>0.34545082778467817</v>
      </c>
      <c r="K13" s="53">
        <f t="shared" si="30"/>
        <v>0.20011707386614752</v>
      </c>
      <c r="L13" s="53">
        <f t="shared" si="30"/>
        <v>0.33355589121923357</v>
      </c>
      <c r="M13" s="53">
        <f t="shared" si="30"/>
        <v>0.32250159654255728</v>
      </c>
      <c r="N13" s="54">
        <f t="shared" si="6"/>
        <v>0.13343881735308605</v>
      </c>
      <c r="O13" s="54">
        <f t="shared" si="7"/>
        <v>66.680376029453328</v>
      </c>
      <c r="P13" s="52">
        <f>SUM('[1]Произв. прогр. Вода (СВОД)'!I17)</f>
        <v>0.19900202819807611</v>
      </c>
      <c r="Q13" s="52">
        <f>SUM('[1]ПОЛНАЯ СЕБЕСТОИМОСТЬ ВОДА 2018'!H13)</f>
        <v>0.36593973539279617</v>
      </c>
      <c r="R13" s="52">
        <f t="shared" si="30"/>
        <v>0.26319643213738936</v>
      </c>
      <c r="S13" s="52">
        <f>SUM('[1]Произв. прогр. Вода (СВОД)'!J17)</f>
        <v>0.19089701988713609</v>
      </c>
      <c r="T13" s="52">
        <f>SUM('[1]ПОЛНАЯ СЕБЕСТОИМОСТЬ ВОДА 2018'!I13)</f>
        <v>0.38438038508258981</v>
      </c>
      <c r="U13" s="52">
        <f t="shared" si="30"/>
        <v>0.34856177759011964</v>
      </c>
      <c r="V13" s="52">
        <f>SUM('[1]Произв. прогр. Вода (СВОД)'!K17)</f>
        <v>0.19089701988713609</v>
      </c>
      <c r="W13" s="52">
        <f>SUM('[1]ПОЛНАЯ СЕБЕСТОИМОСТЬ ВОДА 2018'!J13)</f>
        <v>0.33712588652120612</v>
      </c>
      <c r="X13" s="52">
        <f t="shared" si="30"/>
        <v>0.34615552738558381</v>
      </c>
      <c r="Y13" s="53">
        <f t="shared" si="30"/>
        <v>0.19371662053081992</v>
      </c>
      <c r="Z13" s="53">
        <f t="shared" si="30"/>
        <v>0.36259550942270224</v>
      </c>
      <c r="AA13" s="53">
        <f t="shared" si="30"/>
        <v>0.31992430738726624</v>
      </c>
      <c r="AB13" s="54">
        <f t="shared" si="8"/>
        <v>0.16887888889188232</v>
      </c>
      <c r="AC13" s="54">
        <f t="shared" si="9"/>
        <v>87.178316671601252</v>
      </c>
      <c r="AD13" s="53">
        <f t="shared" si="30"/>
        <v>0.19699999756090172</v>
      </c>
      <c r="AE13" s="53">
        <f t="shared" si="30"/>
        <v>0.34854018639334144</v>
      </c>
      <c r="AF13" s="53">
        <f t="shared" si="30"/>
        <v>0.32119630648344477</v>
      </c>
      <c r="AG13" s="54">
        <f t="shared" si="10"/>
        <v>0.15154018883243972</v>
      </c>
      <c r="AH13" s="54">
        <f>SUM(AG13/AD13)</f>
        <v>0.76923954674462225</v>
      </c>
      <c r="AI13" s="52">
        <f>SUM('[1]Произв. прогр. Вода (СВОД)'!N17)</f>
        <v>0.19089701988713609</v>
      </c>
      <c r="AJ13" s="52">
        <f>SUM('[1]ПОЛНАЯ СЕБЕСТОИМОСТЬ ВОДА 2018'!P13)</f>
        <v>0.46900637252153765</v>
      </c>
      <c r="AK13" s="52">
        <f t="shared" si="30"/>
        <v>0.42237395757450558</v>
      </c>
      <c r="AL13" s="52">
        <f>SUM('[1]Произв. прогр. Вода (СВОД)'!O17)</f>
        <v>0.19089701988713609</v>
      </c>
      <c r="AM13" s="52">
        <f>SUM('[1]ПОЛНАЯ СЕБЕСТОИМОСТЬ ВОДА 2018'!Q13)</f>
        <v>0.36031625203280171</v>
      </c>
      <c r="AN13" s="52">
        <f t="shared" si="30"/>
        <v>0.41503093280765041</v>
      </c>
      <c r="AO13" s="52">
        <f>SUM('[1]Произв. прогр. Вода (СВОД)'!P17)</f>
        <v>0.19900202819807611</v>
      </c>
      <c r="AP13" s="52">
        <f>SUM('[1]ПОЛНАЯ СЕБЕСТОИМОСТЬ ВОДА 2018'!R13)</f>
        <v>0.35196448701699856</v>
      </c>
      <c r="AQ13" s="52">
        <f t="shared" si="30"/>
        <v>0.33223628529248533</v>
      </c>
      <c r="AR13" s="53">
        <f t="shared" si="30"/>
        <v>0.19371662053082025</v>
      </c>
      <c r="AS13" s="53">
        <f t="shared" si="30"/>
        <v>0.39724152488994358</v>
      </c>
      <c r="AT13" s="53">
        <f t="shared" si="30"/>
        <v>0.38990357072620158</v>
      </c>
      <c r="AU13" s="54">
        <f t="shared" si="12"/>
        <v>0.20352490435912332</v>
      </c>
      <c r="AV13" s="54">
        <f>SUM(AU13/AR13)</f>
        <v>1.0506321233636355</v>
      </c>
      <c r="AW13" s="53">
        <f t="shared" si="30"/>
        <v>0.19592466214003518</v>
      </c>
      <c r="AX13" s="53">
        <f t="shared" si="30"/>
        <v>0.36494863146872863</v>
      </c>
      <c r="AY13" s="53">
        <f t="shared" si="30"/>
        <v>0.34453249618766046</v>
      </c>
      <c r="AZ13" s="54">
        <f t="shared" si="14"/>
        <v>0.16902396932869346</v>
      </c>
      <c r="BA13" s="54">
        <f t="shared" si="15"/>
        <v>86.269879188504234</v>
      </c>
      <c r="BB13" s="52">
        <f>SUM('[1]Произв. прогр. Вода (СВОД)'!S17)</f>
        <v>0.19984024221946894</v>
      </c>
      <c r="BC13" s="52"/>
      <c r="BD13" s="52"/>
      <c r="BE13" s="52">
        <f>SUM('[1]ПОЛНАЯ СЕБЕСТОИМОСТЬ ВОДА 2018'!X13)</f>
        <v>0.39375002513340818</v>
      </c>
      <c r="BF13" s="52">
        <f>SUM('[1]ПОЛНАЯ СЕБЕСТОИМОСТЬ ВОДА 2018'!Y13)</f>
        <v>0.39381337151544643</v>
      </c>
      <c r="BG13" s="52">
        <f>SUM('[1]ПОЛНАЯ СЕБЕСТОИМОСТЬ ВОДА 2018'!Z13)</f>
        <v>0</v>
      </c>
      <c r="BH13" s="52">
        <f t="shared" si="30"/>
        <v>0.26984400509894119</v>
      </c>
      <c r="BI13" s="52"/>
      <c r="BJ13" s="52"/>
      <c r="BK13" s="52">
        <f>SUM('[1]Произв. прогр. Вода (СВОД)'!T17)</f>
        <v>0.19984024221946894</v>
      </c>
      <c r="BL13" s="52"/>
      <c r="BM13" s="52"/>
      <c r="BN13" s="52">
        <f>SUM('[1]ПОЛНАЯ СЕБЕСТОИМОСТЬ ВОДА 2018'!AA13)</f>
        <v>0.40779298631231897</v>
      </c>
      <c r="BO13" s="52">
        <f>SUM('[1]ПОЛНАЯ СЕБЕСТОИМОСТЬ ВОДА 2018'!AB13)</f>
        <v>0.40785818494314213</v>
      </c>
      <c r="BP13" s="52">
        <f>SUM('[1]ПОЛНАЯ СЕБЕСТОИМОСТЬ ВОДА 2018'!AC13)</f>
        <v>0</v>
      </c>
      <c r="BQ13" s="52">
        <f t="shared" si="30"/>
        <v>0.11974392154191905</v>
      </c>
      <c r="BR13" s="52"/>
      <c r="BS13" s="52"/>
      <c r="BT13" s="52">
        <f>SUM('[1]Произв. прогр. Вода (СВОД)'!U17)</f>
        <v>0.20066693068801664</v>
      </c>
      <c r="BU13" s="52"/>
      <c r="BV13" s="52"/>
      <c r="BW13" s="52">
        <f>SUM('[1]ПОЛНАЯ СЕБЕСТОИМОСТЬ ВОДА 2018'!AD13)</f>
        <v>0.37043613860643848</v>
      </c>
      <c r="BX13" s="52">
        <f>SUM('[1]ПОЛНАЯ СЕБЕСТОИМОСТЬ ВОДА 2018'!AE13)</f>
        <v>0.37043613860643848</v>
      </c>
      <c r="BY13" s="52">
        <f>SUM('[1]ПОЛНАЯ СЕБЕСТОИМОСТЬ ВОДА 2018'!AF13)</f>
        <v>0</v>
      </c>
      <c r="BZ13" s="52">
        <f t="shared" si="30"/>
        <v>0.28435146848744591</v>
      </c>
      <c r="CA13" s="53">
        <f t="shared" si="30"/>
        <v>0.20011707386614752</v>
      </c>
      <c r="CB13" s="53">
        <f>SUM(CB12/CB11)</f>
        <v>0.39111715278057518</v>
      </c>
      <c r="CC13" s="53">
        <f t="shared" si="30"/>
        <v>0.23000856636662745</v>
      </c>
      <c r="CD13" s="54">
        <f t="shared" si="16"/>
        <v>0.19100007891442766</v>
      </c>
      <c r="CE13" s="54">
        <f t="shared" si="17"/>
        <v>95.44416936766828</v>
      </c>
      <c r="CF13" s="53">
        <f>SUM(CF12/CF11)</f>
        <v>0.19699999756090172</v>
      </c>
      <c r="CG13" s="53"/>
      <c r="CH13" s="53"/>
      <c r="CI13" s="53">
        <f>SUM(CI12/CI11)</f>
        <v>0.37153022955503961</v>
      </c>
      <c r="CJ13" s="53">
        <f t="shared" ref="CJ13:CK13" si="31">SUM(CJ12/CJ11)</f>
        <v>0.3716151655697274</v>
      </c>
      <c r="CK13" s="53">
        <f t="shared" si="31"/>
        <v>0</v>
      </c>
      <c r="CL13" s="53">
        <f t="shared" si="30"/>
        <v>0.31821663073738449</v>
      </c>
      <c r="CM13" s="53"/>
      <c r="CN13" s="53"/>
      <c r="CO13" s="54">
        <f t="shared" si="18"/>
        <v>0.17453023199413789</v>
      </c>
      <c r="CP13" s="54">
        <f t="shared" si="19"/>
        <v>88.594027489864615</v>
      </c>
      <c r="CQ13" s="4"/>
      <c r="CR13" s="4"/>
    </row>
    <row r="14" spans="1:96" ht="18.75" x14ac:dyDescent="0.3">
      <c r="A14" s="39" t="s">
        <v>41</v>
      </c>
      <c r="B14" s="40">
        <f>SUM('[1]Произв. прогр. Вода (СВОД)'!E18)</f>
        <v>309.63141000000007</v>
      </c>
      <c r="C14" s="40">
        <f>SUM('[1]ПОЛНАЯ СЕБЕСТОИМОСТЬ ВОДА 2018'!C14)</f>
        <v>319.33</v>
      </c>
      <c r="D14" s="40">
        <f t="shared" ref="D14:CL14" si="32">SUM(D15+D16+D18)</f>
        <v>297.70999999999998</v>
      </c>
      <c r="E14" s="40">
        <f>SUM('[1]Произв. прогр. Вода (СВОД)'!F18)</f>
        <v>307.82070000000004</v>
      </c>
      <c r="F14" s="40">
        <f>SUM('[1]ПОЛНАЯ СЕБЕСТОИМОСТЬ ВОДА 2018'!D14)</f>
        <v>315.57</v>
      </c>
      <c r="G14" s="40">
        <f t="shared" si="32"/>
        <v>313.73999999999995</v>
      </c>
      <c r="H14" s="40">
        <f>SUM('[1]Произв. прогр. Вода (СВОД)'!G18)</f>
        <v>307.82070000000004</v>
      </c>
      <c r="I14" s="40">
        <f>SUM('[1]ПОЛНАЯ СЕБЕСТОИМОСТЬ ВОДА 2018'!E14)</f>
        <v>297.38000000000005</v>
      </c>
      <c r="J14" s="40">
        <f t="shared" si="32"/>
        <v>300.90999999999997</v>
      </c>
      <c r="K14" s="42">
        <f t="shared" si="32"/>
        <v>925.27281000000005</v>
      </c>
      <c r="L14" s="42">
        <f t="shared" si="32"/>
        <v>932.28</v>
      </c>
      <c r="M14" s="42">
        <f t="shared" si="32"/>
        <v>912.3599999999999</v>
      </c>
      <c r="N14" s="43">
        <f t="shared" si="6"/>
        <v>7.0071899999999232</v>
      </c>
      <c r="O14" s="43">
        <f t="shared" si="7"/>
        <v>0.75731070061379224</v>
      </c>
      <c r="P14" s="40">
        <f>SUM('[1]Произв. прогр. Вода (СВОД)'!I18)</f>
        <v>306.00999000000002</v>
      </c>
      <c r="Q14" s="40">
        <f>SUM('[1]ПОЛНАЯ СЕБЕСТОИМОСТЬ ВОДА 2018'!H14)</f>
        <v>320.52</v>
      </c>
      <c r="R14" s="40">
        <f t="shared" si="32"/>
        <v>332.07</v>
      </c>
      <c r="S14" s="40">
        <f>SUM('[1]Произв. прогр. Вода (СВОД)'!J18)</f>
        <v>289.71360000000004</v>
      </c>
      <c r="T14" s="40">
        <f>SUM('[1]ПОЛНАЯ СЕБЕСТОИМОСТЬ ВОДА 2018'!I14)</f>
        <v>305.08999999999997</v>
      </c>
      <c r="U14" s="40">
        <f t="shared" si="32"/>
        <v>308.57000000000005</v>
      </c>
      <c r="V14" s="40">
        <f>SUM('[1]Произв. прогр. Вода (СВОД)'!K18)</f>
        <v>289.71360000000004</v>
      </c>
      <c r="W14" s="40">
        <f>SUM('[1]ПОЛНАЯ СЕБЕСТОИМОСТЬ ВОДА 2018'!J14)</f>
        <v>324.98</v>
      </c>
      <c r="X14" s="40">
        <f t="shared" si="32"/>
        <v>299.16000000000003</v>
      </c>
      <c r="Y14" s="42">
        <f t="shared" si="32"/>
        <v>885.43718999999999</v>
      </c>
      <c r="Z14" s="42">
        <f t="shared" si="32"/>
        <v>950.59000000000015</v>
      </c>
      <c r="AA14" s="42">
        <f t="shared" si="32"/>
        <v>939.8</v>
      </c>
      <c r="AB14" s="43">
        <f t="shared" si="8"/>
        <v>65.152810000000159</v>
      </c>
      <c r="AC14" s="43">
        <f t="shared" si="9"/>
        <v>7.358264452388787</v>
      </c>
      <c r="AD14" s="42">
        <f t="shared" si="32"/>
        <v>1810.71</v>
      </c>
      <c r="AE14" s="42">
        <f t="shared" si="32"/>
        <v>1882.87</v>
      </c>
      <c r="AF14" s="42">
        <f t="shared" si="32"/>
        <v>1852.1599999999996</v>
      </c>
      <c r="AG14" s="43">
        <f t="shared" si="10"/>
        <v>72.159999999999854</v>
      </c>
      <c r="AH14" s="43">
        <f t="shared" si="11"/>
        <v>3.9851770852317516</v>
      </c>
      <c r="AI14" s="40">
        <f>SUM('[1]Произв. прогр. Вода (СВОД)'!N18)</f>
        <v>289.71360000000004</v>
      </c>
      <c r="AJ14" s="40">
        <f>SUM('[1]ПОЛНАЯ СЕБЕСТОИМОСТЬ ВОДА 2018'!P14)</f>
        <v>284.14</v>
      </c>
      <c r="AK14" s="40">
        <f t="shared" si="32"/>
        <v>265.63</v>
      </c>
      <c r="AL14" s="40">
        <f>SUM('[1]Произв. прогр. Вода (СВОД)'!O18)</f>
        <v>289.71360000000004</v>
      </c>
      <c r="AM14" s="40">
        <f>SUM('[1]ПОЛНАЯ СЕБЕСТОИМОСТЬ ВОДА 2018'!Q14)</f>
        <v>295.8</v>
      </c>
      <c r="AN14" s="40">
        <f t="shared" si="32"/>
        <v>278.93665000000004</v>
      </c>
      <c r="AO14" s="40">
        <f>SUM('[1]Произв. прогр. Вода (СВОД)'!P18)</f>
        <v>306.00999000000002</v>
      </c>
      <c r="AP14" s="40">
        <f>SUM('[1]ПОЛНАЯ СЕБЕСТОИМОСТЬ ВОДА 2018'!R14)</f>
        <v>305.25</v>
      </c>
      <c r="AQ14" s="40">
        <f t="shared" si="32"/>
        <v>311.65000000000003</v>
      </c>
      <c r="AR14" s="42">
        <f t="shared" si="32"/>
        <v>885.43718999999999</v>
      </c>
      <c r="AS14" s="42">
        <f t="shared" si="32"/>
        <v>885.19</v>
      </c>
      <c r="AT14" s="42">
        <f t="shared" si="32"/>
        <v>856.21664999999985</v>
      </c>
      <c r="AU14" s="43">
        <f t="shared" si="12"/>
        <v>-0.2471899999999323</v>
      </c>
      <c r="AV14" s="43">
        <f t="shared" si="13"/>
        <v>-2.7917282308859457E-2</v>
      </c>
      <c r="AW14" s="42">
        <f t="shared" si="32"/>
        <v>2696.1471899999997</v>
      </c>
      <c r="AX14" s="42">
        <f t="shared" si="32"/>
        <v>2768.0600000000004</v>
      </c>
      <c r="AY14" s="42">
        <f t="shared" si="32"/>
        <v>2708.3766499999997</v>
      </c>
      <c r="AZ14" s="43">
        <f t="shared" si="14"/>
        <v>71.912810000000718</v>
      </c>
      <c r="BA14" s="43">
        <f t="shared" si="15"/>
        <v>2.6672434749380551</v>
      </c>
      <c r="BB14" s="40">
        <f>SUM('[1]Произв. прогр. Вода (СВОД)'!S18)</f>
        <v>307.82070000000004</v>
      </c>
      <c r="BC14" s="40"/>
      <c r="BD14" s="40"/>
      <c r="BE14" s="40">
        <f>SUM('[1]ПОЛНАЯ СЕБЕСТОИМОСТЬ ВОДА 2018'!X14)</f>
        <v>301.51600000000002</v>
      </c>
      <c r="BF14" s="40">
        <f>SUM('[1]ПОЛНАЯ СЕБЕСТОИМОСТЬ ВОДА 2018'!Y14)</f>
        <v>301.43600000000004</v>
      </c>
      <c r="BG14" s="40">
        <f>SUM('[1]ПОЛНАЯ СЕБЕСТОИМОСТЬ ВОДА 2018'!Z14)</f>
        <v>0.08</v>
      </c>
      <c r="BH14" s="40">
        <f t="shared" si="32"/>
        <v>330.49999999999994</v>
      </c>
      <c r="BI14" s="40"/>
      <c r="BJ14" s="40"/>
      <c r="BK14" s="40">
        <f>SUM('[1]Произв. прогр. Вода (СВОД)'!T18)</f>
        <v>307.82070000000004</v>
      </c>
      <c r="BL14" s="40"/>
      <c r="BM14" s="40"/>
      <c r="BN14" s="40">
        <f>SUM('[1]ПОЛНАЯ СЕБЕСТОИМОСТЬ ВОДА 2018'!AA14)</f>
        <v>296.37</v>
      </c>
      <c r="BO14" s="40">
        <f>SUM('[1]ПОЛНАЯ СЕБЕСТОИМОСТЬ ВОДА 2018'!AB14)</f>
        <v>296.28999999999996</v>
      </c>
      <c r="BP14" s="40">
        <f>SUM('[1]ПОЛНАЯ СЕБЕСТОИМОСТЬ ВОДА 2018'!AC14)</f>
        <v>0.08</v>
      </c>
      <c r="BQ14" s="40">
        <f t="shared" si="32"/>
        <v>323.12</v>
      </c>
      <c r="BR14" s="40"/>
      <c r="BS14" s="40"/>
      <c r="BT14" s="40">
        <f>SUM('[1]Произв. прогр. Вода (СВОД)'!U18)</f>
        <v>309.63141000000007</v>
      </c>
      <c r="BU14" s="40"/>
      <c r="BV14" s="40"/>
      <c r="BW14" s="40">
        <f>SUM('[1]ПОЛНАЯ СЕБЕСТОИМОСТЬ ВОДА 2018'!AD14)</f>
        <v>293.91000000000003</v>
      </c>
      <c r="BX14" s="40">
        <f>SUM('[1]ПОЛНАЯ СЕБЕСТОИМОСТЬ ВОДА 2018'!AE14)</f>
        <v>293.91000000000003</v>
      </c>
      <c r="BY14" s="40">
        <f>SUM('[1]ПОЛНАЯ СЕБЕСТОИМОСТЬ ВОДА 2018'!AF14)</f>
        <v>0</v>
      </c>
      <c r="BZ14" s="40">
        <f t="shared" si="32"/>
        <v>295.57</v>
      </c>
      <c r="CA14" s="42">
        <f t="shared" si="32"/>
        <v>925.27281000000005</v>
      </c>
      <c r="CB14" s="42">
        <f t="shared" si="32"/>
        <v>891.79600000000005</v>
      </c>
      <c r="CC14" s="42">
        <f t="shared" si="32"/>
        <v>949.18999999999994</v>
      </c>
      <c r="CD14" s="43">
        <f t="shared" si="16"/>
        <v>-33.47681</v>
      </c>
      <c r="CE14" s="43">
        <f t="shared" si="17"/>
        <v>-3.6180475248159509</v>
      </c>
      <c r="CF14" s="42">
        <f t="shared" si="32"/>
        <v>3621.42</v>
      </c>
      <c r="CG14" s="42"/>
      <c r="CH14" s="42"/>
      <c r="CI14" s="44">
        <f>SUM(CI15+CI16+CI18)</f>
        <v>3659.8559999999998</v>
      </c>
      <c r="CJ14" s="44">
        <f t="shared" ref="CJ14:CK14" si="33">SUM(CJ15+CJ16+CJ18)</f>
        <v>3658.5249999999996</v>
      </c>
      <c r="CK14" s="44">
        <f t="shared" si="33"/>
        <v>1.331</v>
      </c>
      <c r="CL14" s="42">
        <f t="shared" si="32"/>
        <v>3657.5666499999998</v>
      </c>
      <c r="CM14" s="42"/>
      <c r="CN14" s="42"/>
      <c r="CO14" s="43">
        <f t="shared" si="18"/>
        <v>38.435999999999694</v>
      </c>
      <c r="CP14" s="43">
        <f t="shared" si="19"/>
        <v>1.0613516245008778</v>
      </c>
      <c r="CQ14" s="4"/>
      <c r="CR14" s="4"/>
    </row>
    <row r="15" spans="1:96" ht="18.75" x14ac:dyDescent="0.3">
      <c r="A15" s="45" t="s">
        <v>42</v>
      </c>
      <c r="B15" s="46">
        <f>SUM('[1]Произв. прогр. Вода (СВОД)'!E19)</f>
        <v>201.78000000000003</v>
      </c>
      <c r="C15" s="46">
        <f>SUM('[1]ПОЛНАЯ СЕБЕСТОИМОСТЬ ВОДА 2018'!C15)</f>
        <v>213.77</v>
      </c>
      <c r="D15" s="47">
        <v>191.23</v>
      </c>
      <c r="E15" s="46">
        <f>SUM('[1]Произв. прогр. Вода (СВОД)'!F19)</f>
        <v>200.60000000000002</v>
      </c>
      <c r="F15" s="46">
        <f>SUM('[1]ПОЛНАЯ СЕБЕСТОИМОСТЬ ВОДА 2018'!D15)</f>
        <v>207.75</v>
      </c>
      <c r="G15" s="47">
        <v>200.57</v>
      </c>
      <c r="H15" s="46">
        <f>SUM('[1]Произв. прогр. Вода (СВОД)'!G19)</f>
        <v>200.60000000000002</v>
      </c>
      <c r="I15" s="46">
        <f>SUM('[1]ПОЛНАЯ СЕБЕСТОИМОСТЬ ВОДА 2018'!E15)</f>
        <v>196.9</v>
      </c>
      <c r="J15" s="47">
        <v>200.87</v>
      </c>
      <c r="K15" s="48">
        <f t="shared" ref="K15:M17" si="34">SUM(B15+E15+H15)</f>
        <v>602.98</v>
      </c>
      <c r="L15" s="48">
        <f t="shared" si="34"/>
        <v>618.41999999999996</v>
      </c>
      <c r="M15" s="48">
        <f t="shared" si="34"/>
        <v>592.66999999999996</v>
      </c>
      <c r="N15" s="49">
        <f t="shared" si="6"/>
        <v>15.439999999999941</v>
      </c>
      <c r="O15" s="49">
        <f t="shared" si="7"/>
        <v>2.5606156091412551</v>
      </c>
      <c r="P15" s="46">
        <f>SUM('[1]Произв. прогр. Вода (СВОД)'!I19)</f>
        <v>199.42</v>
      </c>
      <c r="Q15" s="46">
        <f>SUM('[1]ПОЛНАЯ СЕБЕСТОИМОСТЬ ВОДА 2018'!H15)</f>
        <v>209.84</v>
      </c>
      <c r="R15" s="47">
        <v>226.93</v>
      </c>
      <c r="S15" s="46">
        <f>SUM('[1]Произв. прогр. Вода (СВОД)'!J19)</f>
        <v>188.8</v>
      </c>
      <c r="T15" s="46">
        <f>SUM('[1]ПОЛНАЯ СЕБЕСТОИМОСТЬ ВОДА 2018'!I15)</f>
        <v>200.96</v>
      </c>
      <c r="U15" s="47">
        <v>207.3</v>
      </c>
      <c r="V15" s="46">
        <f>SUM('[1]Произв. прогр. Вода (СВОД)'!K19)</f>
        <v>188.8</v>
      </c>
      <c r="W15" s="46">
        <f>SUM('[1]ПОЛНАЯ СЕБЕСТОИМОСТЬ ВОДА 2018'!J15)</f>
        <v>217.77</v>
      </c>
      <c r="X15" s="47">
        <v>196.74</v>
      </c>
      <c r="Y15" s="48">
        <f t="shared" ref="Y15:AA17" si="35">SUM(P15+S15+V15)</f>
        <v>577.02</v>
      </c>
      <c r="Z15" s="48">
        <f t="shared" si="35"/>
        <v>628.57000000000005</v>
      </c>
      <c r="AA15" s="48">
        <f t="shared" si="35"/>
        <v>630.97</v>
      </c>
      <c r="AB15" s="49">
        <f t="shared" si="8"/>
        <v>51.550000000000068</v>
      </c>
      <c r="AC15" s="49">
        <f t="shared" si="9"/>
        <v>8.933832449481832</v>
      </c>
      <c r="AD15" s="48">
        <f t="shared" ref="AD15:AF17" si="36">SUM(K15+Y15)</f>
        <v>1180</v>
      </c>
      <c r="AE15" s="48">
        <f t="shared" si="36"/>
        <v>1246.99</v>
      </c>
      <c r="AF15" s="48">
        <f t="shared" si="36"/>
        <v>1223.6399999999999</v>
      </c>
      <c r="AG15" s="49">
        <f t="shared" si="10"/>
        <v>66.990000000000009</v>
      </c>
      <c r="AH15" s="49">
        <f t="shared" si="11"/>
        <v>5.6771186440677974</v>
      </c>
      <c r="AI15" s="46">
        <f>SUM('[1]Произв. прогр. Вода (СВОД)'!N19)</f>
        <v>188.8</v>
      </c>
      <c r="AJ15" s="46">
        <f>SUM('[1]ПОЛНАЯ СЕБЕСТОИМОСТЬ ВОДА 2018'!P15)</f>
        <v>191.27</v>
      </c>
      <c r="AK15" s="47">
        <v>181.39</v>
      </c>
      <c r="AL15" s="46">
        <f>SUM('[1]Произв. прогр. Вода (СВОД)'!O19)</f>
        <v>188.8</v>
      </c>
      <c r="AM15" s="46">
        <f>SUM('[1]ПОЛНАЯ СЕБЕСТОИМОСТЬ ВОДА 2018'!Q15)</f>
        <v>210.21</v>
      </c>
      <c r="AN15" s="47">
        <v>193.56</v>
      </c>
      <c r="AO15" s="46">
        <f>SUM('[1]Произв. прогр. Вода (СВОД)'!P19)</f>
        <v>199.42</v>
      </c>
      <c r="AP15" s="46">
        <f>SUM('[1]ПОЛНАЯ СЕБЕСТОИМОСТЬ ВОДА 2018'!R15)</f>
        <v>196.96</v>
      </c>
      <c r="AQ15" s="47">
        <v>201.08</v>
      </c>
      <c r="AR15" s="48">
        <f t="shared" ref="AR15:AT17" si="37">SUM(AI15+AL15+AO15)</f>
        <v>577.02</v>
      </c>
      <c r="AS15" s="48">
        <f t="shared" si="37"/>
        <v>598.44000000000005</v>
      </c>
      <c r="AT15" s="48">
        <f t="shared" si="37"/>
        <v>576.03</v>
      </c>
      <c r="AU15" s="49">
        <f t="shared" si="12"/>
        <v>21.420000000000073</v>
      </c>
      <c r="AV15" s="49">
        <f t="shared" si="13"/>
        <v>3.7121763543724784</v>
      </c>
      <c r="AW15" s="48">
        <f t="shared" ref="AW15:AY17" si="38">SUM(AD15+AR15)</f>
        <v>1757.02</v>
      </c>
      <c r="AX15" s="48">
        <f t="shared" si="38"/>
        <v>1845.43</v>
      </c>
      <c r="AY15" s="48">
        <f t="shared" si="38"/>
        <v>1799.6699999999998</v>
      </c>
      <c r="AZ15" s="49">
        <f t="shared" si="14"/>
        <v>88.410000000000082</v>
      </c>
      <c r="BA15" s="49">
        <f t="shared" si="15"/>
        <v>5.0318152326097643</v>
      </c>
      <c r="BB15" s="46">
        <f>SUM('[1]Произв. прогр. Вода (СВОД)'!S19)</f>
        <v>200.60000000000002</v>
      </c>
      <c r="BC15" s="46"/>
      <c r="BD15" s="46"/>
      <c r="BE15" s="46">
        <f>SUM('[1]ПОЛНАЯ СЕБЕСТОИМОСТЬ ВОДА 2018'!X15)</f>
        <v>200.48599999999999</v>
      </c>
      <c r="BF15" s="46">
        <f>SUM('[1]ПОЛНАЯ СЕБЕСТОИМОСТЬ ВОДА 2018'!Y15)</f>
        <v>200.48599999999999</v>
      </c>
      <c r="BG15" s="46">
        <f>SUM('[1]ПОЛНАЯ СЕБЕСТОИМОСТЬ ВОДА 2018'!Z15)</f>
        <v>0</v>
      </c>
      <c r="BH15" s="47">
        <v>233.14</v>
      </c>
      <c r="BI15" s="47"/>
      <c r="BJ15" s="47"/>
      <c r="BK15" s="46">
        <f>SUM('[1]Произв. прогр. Вода (СВОД)'!T19)</f>
        <v>200.60000000000002</v>
      </c>
      <c r="BL15" s="46"/>
      <c r="BM15" s="46"/>
      <c r="BN15" s="46">
        <f>SUM('[1]ПОЛНАЯ СЕБЕСТОИМОСТЬ ВОДА 2018'!AA15)</f>
        <v>194.12</v>
      </c>
      <c r="BO15" s="46">
        <f>SUM('[1]ПОЛНАЯ СЕБЕСТОИМОСТЬ ВОДА 2018'!AB15)</f>
        <v>194.12</v>
      </c>
      <c r="BP15" s="46">
        <f>SUM('[1]ПОЛНАЯ СЕБЕСТОИМОСТЬ ВОДА 2018'!AC15)</f>
        <v>0</v>
      </c>
      <c r="BQ15" s="47">
        <v>222.82</v>
      </c>
      <c r="BR15" s="47"/>
      <c r="BS15" s="47"/>
      <c r="BT15" s="46">
        <f>SUM('[1]Произв. прогр. Вода (СВОД)'!U19)</f>
        <v>201.78000000000003</v>
      </c>
      <c r="BU15" s="46"/>
      <c r="BV15" s="46"/>
      <c r="BW15" s="46">
        <f>SUM('[1]ПОЛНАЯ СЕБЕСТОИМОСТЬ ВОДА 2018'!AD15)</f>
        <v>183.94</v>
      </c>
      <c r="BX15" s="46">
        <f>SUM('[1]ПОЛНАЯ СЕБЕСТОИМОСТЬ ВОДА 2018'!AE15)</f>
        <v>183.94</v>
      </c>
      <c r="BY15" s="46">
        <f>SUM('[1]ПОЛНАЯ СЕБЕСТОИМОСТЬ ВОДА 2018'!AF15)</f>
        <v>0</v>
      </c>
      <c r="BZ15" s="47">
        <v>192.14</v>
      </c>
      <c r="CA15" s="48">
        <f>SUM(BB15+BK15+BT15)</f>
        <v>602.98</v>
      </c>
      <c r="CB15" s="48">
        <f>SUM(BE15+BN15+BW15)</f>
        <v>578.54600000000005</v>
      </c>
      <c r="CC15" s="48">
        <f t="shared" ref="CC15:CC17" si="39">SUM(BH15+BQ15+BZ15)</f>
        <v>648.09999999999991</v>
      </c>
      <c r="CD15" s="49">
        <f t="shared" si="16"/>
        <v>-24.433999999999969</v>
      </c>
      <c r="CE15" s="49">
        <f t="shared" si="17"/>
        <v>-4.0522073700620203</v>
      </c>
      <c r="CF15" s="48">
        <f>SUM(AW15+CA15)</f>
        <v>2360</v>
      </c>
      <c r="CG15" s="48"/>
      <c r="CH15" s="48"/>
      <c r="CI15" s="50">
        <f>SUM(AX15+CB15)</f>
        <v>2423.9760000000001</v>
      </c>
      <c r="CJ15" s="50">
        <f>SUM('[1]ПОЛНАЯ СЕБЕСТОИМОСТЬ ВОДА 2018'!AJ15)</f>
        <v>2423.9760000000001</v>
      </c>
      <c r="CK15" s="50">
        <f>SUM('[1]ПОЛНАЯ СЕБЕСТОИМОСТЬ ВОДА 2018'!AK15)</f>
        <v>0</v>
      </c>
      <c r="CL15" s="48">
        <f>SUM(AY15+CC15)</f>
        <v>2447.7699999999995</v>
      </c>
      <c r="CM15" s="48"/>
      <c r="CN15" s="48"/>
      <c r="CO15" s="49">
        <f t="shared" si="18"/>
        <v>63.976000000000113</v>
      </c>
      <c r="CP15" s="49">
        <f t="shared" si="19"/>
        <v>2.7108474576271231</v>
      </c>
      <c r="CQ15" s="4"/>
      <c r="CR15" s="4"/>
    </row>
    <row r="16" spans="1:96" ht="18.75" x14ac:dyDescent="0.3">
      <c r="A16" s="45" t="s">
        <v>43</v>
      </c>
      <c r="B16" s="46">
        <f>SUM('[1]Произв. прогр. Вода (СВОД)'!E20)</f>
        <v>80.491410000000002</v>
      </c>
      <c r="C16" s="46">
        <f>SUM('[1]ПОЛНАЯ СЕБЕСТОИМОСТЬ ВОДА 2018'!C16)</f>
        <v>77.41</v>
      </c>
      <c r="D16" s="47">
        <v>77.11</v>
      </c>
      <c r="E16" s="46">
        <f>SUM('[1]Произв. прогр. Вода (СВОД)'!F20)</f>
        <v>80.020700000000005</v>
      </c>
      <c r="F16" s="46">
        <f>SUM('[1]ПОЛНАЯ СЕБЕСТОИМОСТЬ ВОДА 2018'!D16)</f>
        <v>79.62</v>
      </c>
      <c r="G16" s="47">
        <v>83.58</v>
      </c>
      <c r="H16" s="46">
        <f>SUM('[1]Произв. прогр. Вода (СВОД)'!G20)</f>
        <v>80.020700000000005</v>
      </c>
      <c r="I16" s="46">
        <f>SUM('[1]ПОЛНАЯ СЕБЕСТОИМОСТЬ ВОДА 2018'!E16)</f>
        <v>75.680000000000007</v>
      </c>
      <c r="J16" s="47">
        <v>73.459999999999994</v>
      </c>
      <c r="K16" s="48">
        <f t="shared" si="34"/>
        <v>240.53281000000001</v>
      </c>
      <c r="L16" s="48">
        <f t="shared" si="34"/>
        <v>232.71</v>
      </c>
      <c r="M16" s="48">
        <f t="shared" si="34"/>
        <v>234.14999999999998</v>
      </c>
      <c r="N16" s="49">
        <f t="shared" si="6"/>
        <v>-7.822810000000004</v>
      </c>
      <c r="O16" s="49">
        <f t="shared" si="7"/>
        <v>-3.2522839607619454</v>
      </c>
      <c r="P16" s="46">
        <f>SUM('[1]Произв. прогр. Вода (СВОД)'!I20)</f>
        <v>79.549989999999994</v>
      </c>
      <c r="Q16" s="46">
        <f>SUM('[1]ПОЛНАЯ СЕБЕСТОИМОСТЬ ВОДА 2018'!H16)</f>
        <v>84.91</v>
      </c>
      <c r="R16" s="47">
        <v>76.84</v>
      </c>
      <c r="S16" s="46">
        <f>SUM('[1]Произв. прогр. Вода (СВОД)'!J20)</f>
        <v>75.313599999999994</v>
      </c>
      <c r="T16" s="46">
        <f>SUM('[1]ПОЛНАЯ СЕБЕСТОИМОСТЬ ВОДА 2018'!I16)</f>
        <v>78.23</v>
      </c>
      <c r="U16" s="47">
        <v>75.739999999999995</v>
      </c>
      <c r="V16" s="46">
        <f>SUM('[1]Произв. прогр. Вода (СВОД)'!K20)</f>
        <v>75.313599999999994</v>
      </c>
      <c r="W16" s="46">
        <f>SUM('[1]ПОЛНАЯ СЕБЕСТОИМОСТЬ ВОДА 2018'!J16)</f>
        <v>80.42</v>
      </c>
      <c r="X16" s="47">
        <v>75.680000000000007</v>
      </c>
      <c r="Y16" s="48">
        <f t="shared" si="35"/>
        <v>230.17719</v>
      </c>
      <c r="Z16" s="48">
        <f t="shared" si="35"/>
        <v>243.56</v>
      </c>
      <c r="AA16" s="48">
        <f t="shared" si="35"/>
        <v>228.26</v>
      </c>
      <c r="AB16" s="49">
        <f t="shared" si="8"/>
        <v>13.382810000000006</v>
      </c>
      <c r="AC16" s="49">
        <f t="shared" si="9"/>
        <v>5.8141338852907216</v>
      </c>
      <c r="AD16" s="48">
        <f t="shared" si="36"/>
        <v>470.71000000000004</v>
      </c>
      <c r="AE16" s="48">
        <f t="shared" si="36"/>
        <v>476.27</v>
      </c>
      <c r="AF16" s="48">
        <f t="shared" si="36"/>
        <v>462.40999999999997</v>
      </c>
      <c r="AG16" s="49">
        <f t="shared" si="10"/>
        <v>5.5599999999999454</v>
      </c>
      <c r="AH16" s="49">
        <f t="shared" si="11"/>
        <v>1.1811943659577966</v>
      </c>
      <c r="AI16" s="46">
        <f>SUM('[1]Произв. прогр. Вода (СВОД)'!N20)</f>
        <v>75.313599999999994</v>
      </c>
      <c r="AJ16" s="46">
        <f>SUM('[1]ПОЛНАЯ СЕБЕСТОИМОСТЬ ВОДА 2018'!P16)</f>
        <v>70.3</v>
      </c>
      <c r="AK16" s="47">
        <v>65.81</v>
      </c>
      <c r="AL16" s="46">
        <f>SUM('[1]Произв. прогр. Вода (СВОД)'!O20)</f>
        <v>75.313599999999994</v>
      </c>
      <c r="AM16" s="46">
        <f>SUM('[1]ПОЛНАЯ СЕБЕСТОИМОСТЬ ВОДА 2018'!Q16)</f>
        <v>66.209999999999994</v>
      </c>
      <c r="AN16" s="47">
        <v>63.026649999999997</v>
      </c>
      <c r="AO16" s="46">
        <f>SUM('[1]Произв. прогр. Вода (СВОД)'!P20)</f>
        <v>79.549989999999994</v>
      </c>
      <c r="AP16" s="46">
        <f>SUM('[1]ПОЛНАЯ СЕБЕСТОИМОСТЬ ВОДА 2018'!R16)</f>
        <v>81.05</v>
      </c>
      <c r="AQ16" s="47">
        <v>83.78</v>
      </c>
      <c r="AR16" s="48">
        <f t="shared" si="37"/>
        <v>230.17719</v>
      </c>
      <c r="AS16" s="48">
        <f t="shared" si="37"/>
        <v>217.56</v>
      </c>
      <c r="AT16" s="48">
        <f t="shared" si="37"/>
        <v>212.61664999999999</v>
      </c>
      <c r="AU16" s="49">
        <f t="shared" si="12"/>
        <v>-12.617189999999994</v>
      </c>
      <c r="AV16" s="49">
        <f t="shared" si="13"/>
        <v>-5.4815118735266486</v>
      </c>
      <c r="AW16" s="48">
        <f t="shared" si="38"/>
        <v>700.88719000000003</v>
      </c>
      <c r="AX16" s="48">
        <f t="shared" si="38"/>
        <v>693.82999999999993</v>
      </c>
      <c r="AY16" s="48">
        <f t="shared" si="38"/>
        <v>675.02665000000002</v>
      </c>
      <c r="AZ16" s="49">
        <f t="shared" si="14"/>
        <v>-7.0571900000001051</v>
      </c>
      <c r="BA16" s="49">
        <f t="shared" si="15"/>
        <v>-1.0068938483524152</v>
      </c>
      <c r="BB16" s="46">
        <f>SUM('[1]Произв. прогр. Вода (СВОД)'!S20)</f>
        <v>80.020700000000005</v>
      </c>
      <c r="BC16" s="46"/>
      <c r="BD16" s="46"/>
      <c r="BE16" s="46">
        <f>SUM('[1]ПОЛНАЯ СЕБЕСТОИМОСТЬ ВОДА 2018'!X16)</f>
        <v>73.8</v>
      </c>
      <c r="BF16" s="46">
        <f>SUM('[1]ПОЛНАЯ СЕБЕСТОИМОСТЬ ВОДА 2018'!Y16)</f>
        <v>73.72</v>
      </c>
      <c r="BG16" s="46">
        <f>SUM('[1]ПОЛНАЯ СЕБЕСТОИМОСТЬ ВОДА 2018'!Z16)</f>
        <v>0.08</v>
      </c>
      <c r="BH16" s="47">
        <v>70.02</v>
      </c>
      <c r="BI16" s="47"/>
      <c r="BJ16" s="47"/>
      <c r="BK16" s="46">
        <f>SUM('[1]Произв. прогр. Вода (СВОД)'!T20)</f>
        <v>80.020700000000005</v>
      </c>
      <c r="BL16" s="46"/>
      <c r="BM16" s="46"/>
      <c r="BN16" s="46">
        <f>SUM('[1]ПОЛНАЯ СЕБЕСТОИМОСТЬ ВОДА 2018'!AA16)</f>
        <v>75.599999999999994</v>
      </c>
      <c r="BO16" s="46">
        <f>SUM('[1]ПОЛНАЯ СЕБЕСТОИМОСТЬ ВОДА 2018'!AB16)</f>
        <v>75.52</v>
      </c>
      <c r="BP16" s="46">
        <f>SUM('[1]ПОЛНАЯ СЕБЕСТОИМОСТЬ ВОДА 2018'!AC16)</f>
        <v>0.08</v>
      </c>
      <c r="BQ16" s="47">
        <v>73.19</v>
      </c>
      <c r="BR16" s="47"/>
      <c r="BS16" s="47"/>
      <c r="BT16" s="46">
        <f>SUM('[1]Произв. прогр. Вода (СВОД)'!U20)</f>
        <v>80.491410000000002</v>
      </c>
      <c r="BU16" s="46"/>
      <c r="BV16" s="46"/>
      <c r="BW16" s="46">
        <f>SUM('[1]ПОЛНАЯ СЕБЕСТОИМОСТЬ ВОДА 2018'!AD16)</f>
        <v>82.37</v>
      </c>
      <c r="BX16" s="46">
        <f>SUM('[1]ПОЛНАЯ СЕБЕСТОИМОСТЬ ВОДА 2018'!AE16)</f>
        <v>82.37</v>
      </c>
      <c r="BY16" s="46">
        <f>SUM('[1]ПОЛНАЯ СЕБЕСТОИМОСТЬ ВОДА 2018'!AF16)</f>
        <v>0</v>
      </c>
      <c r="BZ16" s="47">
        <v>78.81</v>
      </c>
      <c r="CA16" s="48">
        <f>SUM(BB16+BK16+BT16)</f>
        <v>240.53281000000001</v>
      </c>
      <c r="CB16" s="48">
        <f>SUM(BE16+BN16+BW16)</f>
        <v>231.76999999999998</v>
      </c>
      <c r="CC16" s="48">
        <f t="shared" si="39"/>
        <v>222.01999999999998</v>
      </c>
      <c r="CD16" s="49">
        <f t="shared" si="16"/>
        <v>-8.7628100000000302</v>
      </c>
      <c r="CE16" s="49">
        <f t="shared" si="17"/>
        <v>-3.6430830371956451</v>
      </c>
      <c r="CF16" s="48">
        <f>SUM(AW16+CA16)</f>
        <v>941.42000000000007</v>
      </c>
      <c r="CG16" s="48"/>
      <c r="CH16" s="48"/>
      <c r="CI16" s="50">
        <f>SUM(AX16+CB16)</f>
        <v>925.59999999999991</v>
      </c>
      <c r="CJ16" s="50">
        <f>SUM('[1]ПОЛНАЯ СЕБЕСТОИМОСТЬ ВОДА 2018'!AJ16)</f>
        <v>924.26899999999989</v>
      </c>
      <c r="CK16" s="50">
        <f>SUM('[1]ПОЛНАЯ СЕБЕСТОИМОСТЬ ВОДА 2018'!AK16)</f>
        <v>1.331</v>
      </c>
      <c r="CL16" s="48">
        <f>SUM(AY16+CC16)</f>
        <v>897.04665</v>
      </c>
      <c r="CM16" s="48"/>
      <c r="CN16" s="48"/>
      <c r="CO16" s="49">
        <f t="shared" si="18"/>
        <v>-15.820000000000164</v>
      </c>
      <c r="CP16" s="49">
        <f t="shared" si="19"/>
        <v>-1.6804401861018634</v>
      </c>
      <c r="CQ16" s="4"/>
      <c r="CR16" s="4"/>
    </row>
    <row r="17" spans="1:96" ht="18.75" x14ac:dyDescent="0.3">
      <c r="A17" s="51" t="s">
        <v>44</v>
      </c>
      <c r="B17" s="55">
        <f>SUM('[1]Произв. прогр. Вода (СВОД)'!E21)</f>
        <v>1.7850000000000001</v>
      </c>
      <c r="C17" s="55">
        <f>SUM('[1]ПОЛНАЯ СЕБЕСТОИМОСТЬ ВОДА 2018'!C17)</f>
        <v>0.14000000000000001</v>
      </c>
      <c r="D17" s="56">
        <v>0.27</v>
      </c>
      <c r="E17" s="55">
        <f>SUM('[1]Произв. прогр. Вода (СВОД)'!F21)</f>
        <v>1.7850000000000001</v>
      </c>
      <c r="F17" s="55">
        <f>SUM('[1]ПОЛНАЯ СЕБЕСТОИМОСТЬ ВОДА 2018'!D17)</f>
        <v>0.18</v>
      </c>
      <c r="G17" s="56">
        <v>0.25</v>
      </c>
      <c r="H17" s="55">
        <f>SUM('[1]Произв. прогр. Вода (СВОД)'!G21)</f>
        <v>1.7850000000000001</v>
      </c>
      <c r="I17" s="55">
        <f>SUM('[1]ПОЛНАЯ СЕБЕСТОИМОСТЬ ВОДА 2018'!E17)</f>
        <v>0.12</v>
      </c>
      <c r="J17" s="56">
        <v>0.15</v>
      </c>
      <c r="K17" s="57">
        <f t="shared" si="34"/>
        <v>5.3550000000000004</v>
      </c>
      <c r="L17" s="57">
        <f t="shared" si="34"/>
        <v>0.44</v>
      </c>
      <c r="M17" s="57">
        <f t="shared" si="34"/>
        <v>0.67</v>
      </c>
      <c r="N17" s="58">
        <f t="shared" si="6"/>
        <v>-4.915</v>
      </c>
      <c r="O17" s="58">
        <f t="shared" si="7"/>
        <v>-91.783380018674137</v>
      </c>
      <c r="P17" s="55">
        <f>SUM('[1]Произв. прогр. Вода (СВОД)'!I21)</f>
        <v>1.7850000000000001</v>
      </c>
      <c r="Q17" s="55">
        <f>SUM('[1]ПОЛНАЯ СЕБЕСТОИМОСТЬ ВОДА 2018'!H17)</f>
        <v>0.32</v>
      </c>
      <c r="R17" s="56">
        <v>0.18</v>
      </c>
      <c r="S17" s="55">
        <f>SUM('[1]Произв. прогр. Вода (СВОД)'!J21)</f>
        <v>1.7850000000000001</v>
      </c>
      <c r="T17" s="55">
        <f>SUM('[1]ПОЛНАЯ СЕБЕСТОИМОСТЬ ВОДА 2018'!I17)</f>
        <v>0.1</v>
      </c>
      <c r="U17" s="56">
        <v>0.1</v>
      </c>
      <c r="V17" s="55">
        <f>SUM('[1]Произв. прогр. Вода (СВОД)'!K21)</f>
        <v>1.7850000000000001</v>
      </c>
      <c r="W17" s="55">
        <f>SUM('[1]ПОЛНАЯ СЕБЕСТОИМОСТЬ ВОДА 2018'!J17)</f>
        <v>0.09</v>
      </c>
      <c r="X17" s="56">
        <v>0.13</v>
      </c>
      <c r="Y17" s="57">
        <f t="shared" si="35"/>
        <v>5.3550000000000004</v>
      </c>
      <c r="Z17" s="57">
        <f t="shared" si="35"/>
        <v>0.51</v>
      </c>
      <c r="AA17" s="57">
        <f t="shared" si="35"/>
        <v>0.41000000000000003</v>
      </c>
      <c r="AB17" s="58">
        <f t="shared" si="8"/>
        <v>-4.8450000000000006</v>
      </c>
      <c r="AC17" s="58">
        <f t="shared" si="9"/>
        <v>-90.476190476190482</v>
      </c>
      <c r="AD17" s="57">
        <f t="shared" si="36"/>
        <v>10.71</v>
      </c>
      <c r="AE17" s="57">
        <f t="shared" si="36"/>
        <v>0.95</v>
      </c>
      <c r="AF17" s="57">
        <f t="shared" si="36"/>
        <v>1.08</v>
      </c>
      <c r="AG17" s="58">
        <f t="shared" si="10"/>
        <v>-9.7600000000000016</v>
      </c>
      <c r="AH17" s="58">
        <f t="shared" si="11"/>
        <v>-91.129785247432309</v>
      </c>
      <c r="AI17" s="55">
        <f>SUM('[1]Произв. прогр. Вода (СВОД)'!N21)</f>
        <v>1.7850000000000001</v>
      </c>
      <c r="AJ17" s="55">
        <f>SUM('[1]ПОЛНАЯ СЕБЕСТОИМОСТЬ ВОДА 2018'!P17)</f>
        <v>7.0000000000000007E-2</v>
      </c>
      <c r="AK17" s="56">
        <v>0.14000000000000001</v>
      </c>
      <c r="AL17" s="55">
        <f>SUM('[1]Произв. прогр. Вода (СВОД)'!O21)</f>
        <v>1.7850000000000001</v>
      </c>
      <c r="AM17" s="55">
        <f>SUM('[1]ПОЛНАЯ СЕБЕСТОИМОСТЬ ВОДА 2018'!Q17)</f>
        <v>7.0000000000000007E-2</v>
      </c>
      <c r="AN17" s="56">
        <v>0.17</v>
      </c>
      <c r="AO17" s="55">
        <f>SUM('[1]Произв. прогр. Вода (СВОД)'!P21)</f>
        <v>1.7850000000000001</v>
      </c>
      <c r="AP17" s="55">
        <f>SUM('[1]ПОЛНАЯ СЕБЕСТОИМОСТЬ ВОДА 2018'!R17)</f>
        <v>8.1000000000000003E-2</v>
      </c>
      <c r="AQ17" s="56">
        <v>0</v>
      </c>
      <c r="AR17" s="57">
        <f t="shared" si="37"/>
        <v>5.3550000000000004</v>
      </c>
      <c r="AS17" s="57">
        <f t="shared" si="37"/>
        <v>0.22100000000000003</v>
      </c>
      <c r="AT17" s="57">
        <f t="shared" si="37"/>
        <v>0.31000000000000005</v>
      </c>
      <c r="AU17" s="58">
        <f t="shared" si="12"/>
        <v>-5.1340000000000003</v>
      </c>
      <c r="AV17" s="58">
        <f t="shared" si="13"/>
        <v>-95.873015873015873</v>
      </c>
      <c r="AW17" s="57">
        <f t="shared" si="38"/>
        <v>16.065000000000001</v>
      </c>
      <c r="AX17" s="57">
        <f t="shared" si="38"/>
        <v>1.171</v>
      </c>
      <c r="AY17" s="57">
        <f t="shared" si="38"/>
        <v>1.3900000000000001</v>
      </c>
      <c r="AZ17" s="58">
        <f t="shared" si="14"/>
        <v>-14.894000000000002</v>
      </c>
      <c r="BA17" s="58">
        <f t="shared" si="15"/>
        <v>-92.710862122626835</v>
      </c>
      <c r="BB17" s="55">
        <f>SUM('[1]Произв. прогр. Вода (СВОД)'!S21)</f>
        <v>1.7850000000000001</v>
      </c>
      <c r="BC17" s="55"/>
      <c r="BD17" s="55"/>
      <c r="BE17" s="55">
        <f>SUM('[1]ПОЛНАЯ СЕБЕСТОИМОСТЬ ВОДА 2018'!X17)</f>
        <v>0.08</v>
      </c>
      <c r="BF17" s="55">
        <f>SUM('[1]ПОЛНАЯ СЕБЕСТОИМОСТЬ ВОДА 2018'!Y17)</f>
        <v>0</v>
      </c>
      <c r="BG17" s="55">
        <f>SUM('[1]ПОЛНАЯ СЕБЕСТОИМОСТЬ ВОДА 2018'!Z17)</f>
        <v>0.08</v>
      </c>
      <c r="BH17" s="56">
        <v>0.06</v>
      </c>
      <c r="BI17" s="56"/>
      <c r="BJ17" s="56"/>
      <c r="BK17" s="55">
        <f>SUM('[1]Произв. прогр. Вода (СВОД)'!T21)</f>
        <v>1.7850000000000001</v>
      </c>
      <c r="BL17" s="55"/>
      <c r="BM17" s="55"/>
      <c r="BN17" s="55">
        <f>SUM('[1]ПОЛНАЯ СЕБЕСТОИМОСТЬ ВОДА 2018'!AA17)</f>
        <v>0.08</v>
      </c>
      <c r="BO17" s="55">
        <f>SUM('[1]ПОЛНАЯ СЕБЕСТОИМОСТЬ ВОДА 2018'!AB17)</f>
        <v>0</v>
      </c>
      <c r="BP17" s="55">
        <f>SUM('[1]ПОЛНАЯ СЕБЕСТОИМОСТЬ ВОДА 2018'!AC17)</f>
        <v>0.08</v>
      </c>
      <c r="BQ17" s="56">
        <v>0.18</v>
      </c>
      <c r="BR17" s="56"/>
      <c r="BS17" s="56"/>
      <c r="BT17" s="55">
        <f>SUM('[1]Произв. прогр. Вода (СВОД)'!U21)</f>
        <v>1.7850000000000001</v>
      </c>
      <c r="BU17" s="55"/>
      <c r="BV17" s="55"/>
      <c r="BW17" s="55">
        <f>SUM('[1]ПОЛНАЯ СЕБЕСТОИМОСТЬ ВОДА 2018'!AD17)</f>
        <v>0</v>
      </c>
      <c r="BX17" s="55">
        <f>SUM('[1]ПОЛНАЯ СЕБЕСТОИМОСТЬ ВОДА 2018'!AE17)</f>
        <v>0</v>
      </c>
      <c r="BY17" s="55">
        <f>SUM('[1]ПОЛНАЯ СЕБЕСТОИМОСТЬ ВОДА 2018'!AF17)</f>
        <v>0</v>
      </c>
      <c r="BZ17" s="56">
        <v>0.14000000000000001</v>
      </c>
      <c r="CA17" s="57">
        <f>SUM(BB17+BK17+BT17)</f>
        <v>5.3550000000000004</v>
      </c>
      <c r="CB17" s="57">
        <f>SUM(BE17+BN17+BW17)</f>
        <v>0.16</v>
      </c>
      <c r="CC17" s="57">
        <f t="shared" si="39"/>
        <v>0.38</v>
      </c>
      <c r="CD17" s="58">
        <f t="shared" si="16"/>
        <v>-5.1950000000000003</v>
      </c>
      <c r="CE17" s="58">
        <f t="shared" si="17"/>
        <v>-97.012138188608773</v>
      </c>
      <c r="CF17" s="57">
        <f>SUM(AW17+CA17)</f>
        <v>21.42</v>
      </c>
      <c r="CG17" s="57"/>
      <c r="CH17" s="57"/>
      <c r="CI17" s="59">
        <f>SUM(AX17+CB17)</f>
        <v>1.331</v>
      </c>
      <c r="CJ17" s="59">
        <f>SUM('[1]ПОЛНАЯ СЕБЕСТОИМОСТЬ ВОДА 2018'!AJ17)</f>
        <v>0</v>
      </c>
      <c r="CK17" s="59">
        <f>SUM('[1]ПОЛНАЯ СЕБЕСТОИМОСТЬ ВОДА 2018'!AK17)</f>
        <v>1.331</v>
      </c>
      <c r="CL17" s="57">
        <f>SUM(AY17+CC17)</f>
        <v>1.77</v>
      </c>
      <c r="CM17" s="57"/>
      <c r="CN17" s="57"/>
      <c r="CO17" s="58">
        <f t="shared" si="18"/>
        <v>-20.089000000000002</v>
      </c>
      <c r="CP17" s="58">
        <f t="shared" si="19"/>
        <v>-93.78618113912232</v>
      </c>
      <c r="CQ17" s="4"/>
      <c r="CR17" s="4"/>
    </row>
    <row r="18" spans="1:96" ht="18.75" x14ac:dyDescent="0.3">
      <c r="A18" s="39" t="s">
        <v>45</v>
      </c>
      <c r="B18" s="40">
        <f>SUM('[1]Произв. прогр. Вода (СВОД)'!E22)</f>
        <v>27.360000000000003</v>
      </c>
      <c r="C18" s="40">
        <f>SUM('[1]ПОЛНАЯ СЕБЕСТОИМОСТЬ ВОДА 2018'!C18)</f>
        <v>28.15</v>
      </c>
      <c r="D18" s="40">
        <f t="shared" ref="D18:CL18" si="40">SUM(D19:D20)</f>
        <v>29.37</v>
      </c>
      <c r="E18" s="40">
        <f>SUM('[1]Произв. прогр. Вода (СВОД)'!F22)</f>
        <v>27.200000000000003</v>
      </c>
      <c r="F18" s="40">
        <f>SUM('[1]ПОЛНАЯ СЕБЕСТОИМОСТЬ ВОДА 2018'!D18)</f>
        <v>28.2</v>
      </c>
      <c r="G18" s="40">
        <f t="shared" si="40"/>
        <v>29.59</v>
      </c>
      <c r="H18" s="40">
        <f>SUM('[1]Произв. прогр. Вода (СВОД)'!G22)</f>
        <v>27.200000000000003</v>
      </c>
      <c r="I18" s="40">
        <f>SUM('[1]ПОЛНАЯ СЕБЕСТОИМОСТЬ ВОДА 2018'!E18)</f>
        <v>24.8</v>
      </c>
      <c r="J18" s="40">
        <f t="shared" si="40"/>
        <v>26.58</v>
      </c>
      <c r="K18" s="42">
        <f t="shared" si="40"/>
        <v>81.760000000000005</v>
      </c>
      <c r="L18" s="42">
        <f t="shared" si="40"/>
        <v>81.149999999999991</v>
      </c>
      <c r="M18" s="42">
        <f t="shared" si="40"/>
        <v>85.539999999999992</v>
      </c>
      <c r="N18" s="43">
        <f t="shared" si="6"/>
        <v>-0.61000000000001364</v>
      </c>
      <c r="O18" s="43">
        <f t="shared" si="7"/>
        <v>-0.74608610567516342</v>
      </c>
      <c r="P18" s="40">
        <f>SUM('[1]Произв. прогр. Вода (СВОД)'!I22)</f>
        <v>27.04</v>
      </c>
      <c r="Q18" s="40">
        <f>SUM('[1]ПОЛНАЯ СЕБЕСТОИМОСТЬ ВОДА 2018'!H18)</f>
        <v>25.77</v>
      </c>
      <c r="R18" s="40">
        <f t="shared" si="40"/>
        <v>28.3</v>
      </c>
      <c r="S18" s="40">
        <f>SUM('[1]Произв. прогр. Вода (СВОД)'!J22)</f>
        <v>25.6</v>
      </c>
      <c r="T18" s="40">
        <f>SUM('[1]ПОЛНАЯ СЕБЕСТОИМОСТЬ ВОДА 2018'!I18)</f>
        <v>25.9</v>
      </c>
      <c r="U18" s="40">
        <f t="shared" si="40"/>
        <v>25.53</v>
      </c>
      <c r="V18" s="40">
        <f>SUM('[1]Произв. прогр. Вода (СВОД)'!K22)</f>
        <v>25.6</v>
      </c>
      <c r="W18" s="40">
        <f>SUM('[1]ПОЛНАЯ СЕБЕСТОИМОСТЬ ВОДА 2018'!J18)</f>
        <v>26.79</v>
      </c>
      <c r="X18" s="40">
        <f t="shared" si="40"/>
        <v>26.74</v>
      </c>
      <c r="Y18" s="42">
        <f t="shared" si="40"/>
        <v>78.240000000000009</v>
      </c>
      <c r="Z18" s="42">
        <f t="shared" si="40"/>
        <v>78.460000000000008</v>
      </c>
      <c r="AA18" s="42">
        <f t="shared" si="40"/>
        <v>80.569999999999993</v>
      </c>
      <c r="AB18" s="43">
        <f t="shared" si="8"/>
        <v>0.21999999999999886</v>
      </c>
      <c r="AC18" s="43">
        <f t="shared" si="9"/>
        <v>0.28118609406952821</v>
      </c>
      <c r="AD18" s="42">
        <f t="shared" si="40"/>
        <v>160</v>
      </c>
      <c r="AE18" s="42">
        <f t="shared" si="40"/>
        <v>159.61000000000001</v>
      </c>
      <c r="AF18" s="42">
        <f t="shared" si="40"/>
        <v>166.10999999999999</v>
      </c>
      <c r="AG18" s="43">
        <f t="shared" si="10"/>
        <v>-0.38999999999998636</v>
      </c>
      <c r="AH18" s="43">
        <f t="shared" si="11"/>
        <v>-0.24374999999999145</v>
      </c>
      <c r="AI18" s="40">
        <f>SUM('[1]Произв. прогр. Вода (СВОД)'!N22)</f>
        <v>25.6</v>
      </c>
      <c r="AJ18" s="40">
        <f>SUM('[1]ПОЛНАЯ СЕБЕСТОИМОСТЬ ВОДА 2018'!P18)</f>
        <v>22.57</v>
      </c>
      <c r="AK18" s="40">
        <f t="shared" si="40"/>
        <v>18.43</v>
      </c>
      <c r="AL18" s="40">
        <f>SUM('[1]Произв. прогр. Вода (СВОД)'!O22)</f>
        <v>25.6</v>
      </c>
      <c r="AM18" s="40">
        <f>SUM('[1]ПОЛНАЯ СЕБЕСТОИМОСТЬ ВОДА 2018'!Q18)</f>
        <v>19.38</v>
      </c>
      <c r="AN18" s="40">
        <f t="shared" si="40"/>
        <v>22.35</v>
      </c>
      <c r="AO18" s="40">
        <f>SUM('[1]Произв. прогр. Вода (СВОД)'!P22)</f>
        <v>27.04</v>
      </c>
      <c r="AP18" s="40">
        <f>SUM('[1]ПОЛНАЯ СЕБЕСТОИМОСТЬ ВОДА 2018'!R18)</f>
        <v>27.24</v>
      </c>
      <c r="AQ18" s="40">
        <f t="shared" si="40"/>
        <v>26.79</v>
      </c>
      <c r="AR18" s="42">
        <f t="shared" si="40"/>
        <v>78.240000000000009</v>
      </c>
      <c r="AS18" s="42">
        <f t="shared" si="40"/>
        <v>69.19</v>
      </c>
      <c r="AT18" s="42">
        <f t="shared" si="40"/>
        <v>67.569999999999993</v>
      </c>
      <c r="AU18" s="43">
        <f t="shared" si="12"/>
        <v>-9.0500000000000114</v>
      </c>
      <c r="AV18" s="43">
        <f t="shared" si="13"/>
        <v>-11.566973415132937</v>
      </c>
      <c r="AW18" s="42">
        <f t="shared" si="40"/>
        <v>238.24</v>
      </c>
      <c r="AX18" s="42">
        <f t="shared" si="40"/>
        <v>228.8</v>
      </c>
      <c r="AY18" s="42">
        <f t="shared" si="40"/>
        <v>233.67999999999998</v>
      </c>
      <c r="AZ18" s="43">
        <f t="shared" si="14"/>
        <v>-9.4399999999999977</v>
      </c>
      <c r="BA18" s="43">
        <f t="shared" si="15"/>
        <v>-3.9623908663532563</v>
      </c>
      <c r="BB18" s="40">
        <f>SUM('[1]Произв. прогр. Вода (СВОД)'!S22)</f>
        <v>27.200000000000003</v>
      </c>
      <c r="BC18" s="40"/>
      <c r="BD18" s="40"/>
      <c r="BE18" s="40">
        <f>SUM('[1]ПОЛНАЯ СЕБЕСТОИМОСТЬ ВОДА 2018'!X18)</f>
        <v>27.23</v>
      </c>
      <c r="BF18" s="40">
        <f>SUM('[1]ПОЛНАЯ СЕБЕСТОИМОСТЬ ВОДА 2018'!Y18)</f>
        <v>27.23</v>
      </c>
      <c r="BG18" s="40">
        <f>SUM('[1]ПОЛНАЯ СЕБЕСТОИМОСТЬ ВОДА 2018'!Z18)</f>
        <v>0</v>
      </c>
      <c r="BH18" s="40">
        <f t="shared" si="40"/>
        <v>27.34</v>
      </c>
      <c r="BI18" s="40"/>
      <c r="BJ18" s="40"/>
      <c r="BK18" s="40">
        <f>SUM('[1]Произв. прогр. Вода (СВОД)'!T22)</f>
        <v>27.200000000000003</v>
      </c>
      <c r="BL18" s="40"/>
      <c r="BM18" s="40"/>
      <c r="BN18" s="40">
        <f>SUM('[1]ПОЛНАЯ СЕБЕСТОИМОСТЬ ВОДА 2018'!AA18)</f>
        <v>26.65</v>
      </c>
      <c r="BO18" s="40">
        <f>SUM('[1]ПОЛНАЯ СЕБЕСТОИМОСТЬ ВОДА 2018'!AB18)</f>
        <v>26.65</v>
      </c>
      <c r="BP18" s="40">
        <f>SUM('[1]ПОЛНАЯ СЕБЕСТОИМОСТЬ ВОДА 2018'!AC18)</f>
        <v>0</v>
      </c>
      <c r="BQ18" s="40">
        <f t="shared" si="40"/>
        <v>27.11</v>
      </c>
      <c r="BR18" s="40"/>
      <c r="BS18" s="40"/>
      <c r="BT18" s="40">
        <f>SUM('[1]Произв. прогр. Вода (СВОД)'!U22)</f>
        <v>27.360000000000003</v>
      </c>
      <c r="BU18" s="40"/>
      <c r="BV18" s="40"/>
      <c r="BW18" s="40">
        <f>SUM('[1]ПОЛНАЯ СЕБЕСТОИМОСТЬ ВОДА 2018'!AD18)</f>
        <v>27.6</v>
      </c>
      <c r="BX18" s="40">
        <f>SUM('[1]ПОЛНАЯ СЕБЕСТОИМОСТЬ ВОДА 2018'!AE18)</f>
        <v>27.6</v>
      </c>
      <c r="BY18" s="40">
        <f>SUM('[1]ПОЛНАЯ СЕБЕСТОИМОСТЬ ВОДА 2018'!AF18)</f>
        <v>0</v>
      </c>
      <c r="BZ18" s="40">
        <f t="shared" si="40"/>
        <v>24.62</v>
      </c>
      <c r="CA18" s="42">
        <f t="shared" si="40"/>
        <v>81.760000000000005</v>
      </c>
      <c r="CB18" s="42">
        <f t="shared" si="40"/>
        <v>81.47999999999999</v>
      </c>
      <c r="CC18" s="42">
        <f t="shared" si="40"/>
        <v>79.070000000000007</v>
      </c>
      <c r="CD18" s="43">
        <f t="shared" si="16"/>
        <v>-0.28000000000001535</v>
      </c>
      <c r="CE18" s="43">
        <f t="shared" si="17"/>
        <v>-0.34246575342467628</v>
      </c>
      <c r="CF18" s="42">
        <f t="shared" si="40"/>
        <v>320</v>
      </c>
      <c r="CG18" s="42"/>
      <c r="CH18" s="42"/>
      <c r="CI18" s="44">
        <f>SUM(CI19:CI20)</f>
        <v>310.27999999999997</v>
      </c>
      <c r="CJ18" s="44">
        <f t="shared" ref="CJ18:CK18" si="41">SUM(CJ19:CJ20)</f>
        <v>310.27999999999997</v>
      </c>
      <c r="CK18" s="44">
        <f t="shared" si="41"/>
        <v>0</v>
      </c>
      <c r="CL18" s="42">
        <f t="shared" si="40"/>
        <v>312.75</v>
      </c>
      <c r="CM18" s="42"/>
      <c r="CN18" s="42"/>
      <c r="CO18" s="43">
        <f t="shared" si="18"/>
        <v>-9.7200000000000273</v>
      </c>
      <c r="CP18" s="43">
        <f t="shared" si="19"/>
        <v>-3.0375000000000085</v>
      </c>
      <c r="CQ18" s="4"/>
      <c r="CR18" s="4"/>
    </row>
    <row r="19" spans="1:96" ht="18.75" x14ac:dyDescent="0.3">
      <c r="A19" s="51" t="s">
        <v>46</v>
      </c>
      <c r="B19" s="55">
        <f>SUM('[1]Произв. прогр. Вода (СВОД)'!E23)</f>
        <v>27.360000000000003</v>
      </c>
      <c r="C19" s="55">
        <f>SUM('[1]ПОЛНАЯ СЕБЕСТОИМОСТЬ ВОДА 2018'!C19)</f>
        <v>28.15</v>
      </c>
      <c r="D19" s="56">
        <v>29.37</v>
      </c>
      <c r="E19" s="55">
        <f>SUM('[1]Произв. прогр. Вода (СВОД)'!F23)</f>
        <v>27.200000000000003</v>
      </c>
      <c r="F19" s="55">
        <f>SUM('[1]ПОЛНАЯ СЕБЕСТОИМОСТЬ ВОДА 2018'!D19)</f>
        <v>28.2</v>
      </c>
      <c r="G19" s="56">
        <v>29.59</v>
      </c>
      <c r="H19" s="55">
        <f>SUM('[1]Произв. прогр. Вода (СВОД)'!G23)</f>
        <v>27.200000000000003</v>
      </c>
      <c r="I19" s="55">
        <f>SUM('[1]ПОЛНАЯ СЕБЕСТОИМОСТЬ ВОДА 2018'!E19)</f>
        <v>24.8</v>
      </c>
      <c r="J19" s="56">
        <v>26.58</v>
      </c>
      <c r="K19" s="57">
        <f t="shared" ref="K19:M20" si="42">SUM(B19+E19+H19)</f>
        <v>81.760000000000005</v>
      </c>
      <c r="L19" s="57">
        <f t="shared" si="42"/>
        <v>81.149999999999991</v>
      </c>
      <c r="M19" s="57">
        <f t="shared" si="42"/>
        <v>85.539999999999992</v>
      </c>
      <c r="N19" s="58">
        <f t="shared" si="6"/>
        <v>-0.61000000000001364</v>
      </c>
      <c r="O19" s="58">
        <f t="shared" si="7"/>
        <v>-0.74608610567516342</v>
      </c>
      <c r="P19" s="55">
        <f>SUM('[1]Произв. прогр. Вода (СВОД)'!I23)</f>
        <v>27.04</v>
      </c>
      <c r="Q19" s="55">
        <f>SUM('[1]ПОЛНАЯ СЕБЕСТОИМОСТЬ ВОДА 2018'!H19)</f>
        <v>25.77</v>
      </c>
      <c r="R19" s="56">
        <v>28.3</v>
      </c>
      <c r="S19" s="55">
        <f>SUM('[1]Произв. прогр. Вода (СВОД)'!J23)</f>
        <v>25.6</v>
      </c>
      <c r="T19" s="55">
        <f>SUM('[1]ПОЛНАЯ СЕБЕСТОИМОСТЬ ВОДА 2018'!I19)</f>
        <v>25.9</v>
      </c>
      <c r="U19" s="56">
        <v>25.53</v>
      </c>
      <c r="V19" s="55">
        <f>SUM('[1]Произв. прогр. Вода (СВОД)'!K23)</f>
        <v>25.6</v>
      </c>
      <c r="W19" s="55">
        <f>SUM('[1]ПОЛНАЯ СЕБЕСТОИМОСТЬ ВОДА 2018'!J19)</f>
        <v>26.79</v>
      </c>
      <c r="X19" s="56">
        <v>26.74</v>
      </c>
      <c r="Y19" s="57">
        <f t="shared" ref="Y19:AA20" si="43">SUM(P19+S19+V19)</f>
        <v>78.240000000000009</v>
      </c>
      <c r="Z19" s="57">
        <f t="shared" si="43"/>
        <v>78.460000000000008</v>
      </c>
      <c r="AA19" s="57">
        <f t="shared" si="43"/>
        <v>80.569999999999993</v>
      </c>
      <c r="AB19" s="58">
        <f t="shared" si="8"/>
        <v>0.21999999999999886</v>
      </c>
      <c r="AC19" s="58">
        <f t="shared" si="9"/>
        <v>0.28118609406952821</v>
      </c>
      <c r="AD19" s="57">
        <f t="shared" ref="AD19:AF20" si="44">SUM(K19+Y19)</f>
        <v>160</v>
      </c>
      <c r="AE19" s="57">
        <f t="shared" si="44"/>
        <v>159.61000000000001</v>
      </c>
      <c r="AF19" s="57">
        <f t="shared" si="44"/>
        <v>166.10999999999999</v>
      </c>
      <c r="AG19" s="58">
        <f t="shared" si="10"/>
        <v>-0.38999999999998636</v>
      </c>
      <c r="AH19" s="58">
        <f t="shared" si="11"/>
        <v>-0.24374999999999145</v>
      </c>
      <c r="AI19" s="55">
        <f>SUM('[1]Произв. прогр. Вода (СВОД)'!N23)</f>
        <v>25.6</v>
      </c>
      <c r="AJ19" s="55">
        <f>SUM('[1]ПОЛНАЯ СЕБЕСТОИМОСТЬ ВОДА 2018'!P19)</f>
        <v>22.57</v>
      </c>
      <c r="AK19" s="56">
        <v>18.43</v>
      </c>
      <c r="AL19" s="55">
        <f>SUM('[1]Произв. прогр. Вода (СВОД)'!O23)</f>
        <v>25.6</v>
      </c>
      <c r="AM19" s="55">
        <f>SUM('[1]ПОЛНАЯ СЕБЕСТОИМОСТЬ ВОДА 2018'!Q19)</f>
        <v>19.38</v>
      </c>
      <c r="AN19" s="56">
        <v>22.35</v>
      </c>
      <c r="AO19" s="55">
        <f>SUM('[1]Произв. прогр. Вода (СВОД)'!P23)</f>
        <v>27.04</v>
      </c>
      <c r="AP19" s="55">
        <f>SUM('[1]ПОЛНАЯ СЕБЕСТОИМОСТЬ ВОДА 2018'!R19)</f>
        <v>27.24</v>
      </c>
      <c r="AQ19" s="56">
        <v>26.79</v>
      </c>
      <c r="AR19" s="57">
        <f t="shared" ref="AR19:AT20" si="45">SUM(AI19+AL19+AO19)</f>
        <v>78.240000000000009</v>
      </c>
      <c r="AS19" s="57">
        <f t="shared" si="45"/>
        <v>69.19</v>
      </c>
      <c r="AT19" s="57">
        <f t="shared" si="45"/>
        <v>67.569999999999993</v>
      </c>
      <c r="AU19" s="58">
        <f t="shared" si="12"/>
        <v>-9.0500000000000114</v>
      </c>
      <c r="AV19" s="58">
        <f t="shared" si="13"/>
        <v>-11.566973415132937</v>
      </c>
      <c r="AW19" s="57">
        <f t="shared" ref="AW19:AY20" si="46">SUM(AD19+AR19)</f>
        <v>238.24</v>
      </c>
      <c r="AX19" s="57">
        <f t="shared" si="46"/>
        <v>228.8</v>
      </c>
      <c r="AY19" s="57">
        <f t="shared" si="46"/>
        <v>233.67999999999998</v>
      </c>
      <c r="AZ19" s="58">
        <f t="shared" si="14"/>
        <v>-9.4399999999999977</v>
      </c>
      <c r="BA19" s="58">
        <f t="shared" si="15"/>
        <v>-3.9623908663532563</v>
      </c>
      <c r="BB19" s="55">
        <f>SUM('[1]Произв. прогр. Вода (СВОД)'!S23)</f>
        <v>27.200000000000003</v>
      </c>
      <c r="BC19" s="55"/>
      <c r="BD19" s="55"/>
      <c r="BE19" s="55">
        <f>SUM('[1]ПОЛНАЯ СЕБЕСТОИМОСТЬ ВОДА 2018'!X19)</f>
        <v>27.23</v>
      </c>
      <c r="BF19" s="55">
        <f>SUM('[1]ПОЛНАЯ СЕБЕСТОИМОСТЬ ВОДА 2018'!Y19)</f>
        <v>27.23</v>
      </c>
      <c r="BG19" s="55">
        <f>SUM('[1]ПОЛНАЯ СЕБЕСТОИМОСТЬ ВОДА 2018'!Z19)</f>
        <v>0</v>
      </c>
      <c r="BH19" s="56">
        <v>27.34</v>
      </c>
      <c r="BI19" s="56"/>
      <c r="BJ19" s="56"/>
      <c r="BK19" s="55">
        <f>SUM('[1]Произв. прогр. Вода (СВОД)'!T23)</f>
        <v>27.200000000000003</v>
      </c>
      <c r="BL19" s="55"/>
      <c r="BM19" s="55"/>
      <c r="BN19" s="55">
        <f>SUM('[1]ПОЛНАЯ СЕБЕСТОИМОСТЬ ВОДА 2018'!AA19)</f>
        <v>26.65</v>
      </c>
      <c r="BO19" s="55">
        <f>SUM('[1]ПОЛНАЯ СЕБЕСТОИМОСТЬ ВОДА 2018'!AB19)</f>
        <v>26.65</v>
      </c>
      <c r="BP19" s="55">
        <f>SUM('[1]ПОЛНАЯ СЕБЕСТОИМОСТЬ ВОДА 2018'!AC19)</f>
        <v>0</v>
      </c>
      <c r="BQ19" s="56">
        <v>27.11</v>
      </c>
      <c r="BR19" s="56"/>
      <c r="BS19" s="56"/>
      <c r="BT19" s="55">
        <f>SUM('[1]Произв. прогр. Вода (СВОД)'!U23)</f>
        <v>27.360000000000003</v>
      </c>
      <c r="BU19" s="55"/>
      <c r="BV19" s="55"/>
      <c r="BW19" s="55">
        <f>SUM('[1]ПОЛНАЯ СЕБЕСТОИМОСТЬ ВОДА 2018'!AD19)</f>
        <v>27.6</v>
      </c>
      <c r="BX19" s="55">
        <f>SUM('[1]ПОЛНАЯ СЕБЕСТОИМОСТЬ ВОДА 2018'!AE19)</f>
        <v>27.6</v>
      </c>
      <c r="BY19" s="55">
        <f>SUM('[1]ПОЛНАЯ СЕБЕСТОИМОСТЬ ВОДА 2018'!AF19)</f>
        <v>0</v>
      </c>
      <c r="BZ19" s="56">
        <v>24.62</v>
      </c>
      <c r="CA19" s="57">
        <f>SUM(BB19+BK19+BT19)</f>
        <v>81.760000000000005</v>
      </c>
      <c r="CB19" s="57">
        <f>SUM(BE19+BN19+BW19)</f>
        <v>81.47999999999999</v>
      </c>
      <c r="CC19" s="57">
        <f t="shared" ref="CC19:CC20" si="47">SUM(BH19+BQ19+BZ19)</f>
        <v>79.070000000000007</v>
      </c>
      <c r="CD19" s="58">
        <f t="shared" si="16"/>
        <v>-0.28000000000001535</v>
      </c>
      <c r="CE19" s="58">
        <f t="shared" si="17"/>
        <v>-0.34246575342467628</v>
      </c>
      <c r="CF19" s="57">
        <f>SUM(AW19+CA19)</f>
        <v>320</v>
      </c>
      <c r="CG19" s="57"/>
      <c r="CH19" s="57"/>
      <c r="CI19" s="59">
        <f>SUM(AX19+CB19)</f>
        <v>310.27999999999997</v>
      </c>
      <c r="CJ19" s="59">
        <f>SUM('[1]ПОЛНАЯ СЕБЕСТОИМОСТЬ ВОДА 2018'!AJ19)</f>
        <v>310.27999999999997</v>
      </c>
      <c r="CK19" s="59">
        <f>SUM('[1]ПОЛНАЯ СЕБЕСТОИМОСТЬ ВОДА 2018'!AK19)</f>
        <v>0</v>
      </c>
      <c r="CL19" s="57">
        <f>SUM(AY19+CC19)</f>
        <v>312.75</v>
      </c>
      <c r="CM19" s="57"/>
      <c r="CN19" s="57"/>
      <c r="CO19" s="58">
        <f t="shared" si="18"/>
        <v>-9.7200000000000273</v>
      </c>
      <c r="CP19" s="58">
        <f t="shared" si="19"/>
        <v>-3.0375000000000085</v>
      </c>
      <c r="CQ19" s="4"/>
      <c r="CR19" s="4"/>
    </row>
    <row r="20" spans="1:96" ht="18.75" x14ac:dyDescent="0.3">
      <c r="A20" s="51" t="s">
        <v>47</v>
      </c>
      <c r="B20" s="55">
        <f>SUM('[1]Произв. прогр. Вода (СВОД)'!E24)</f>
        <v>0</v>
      </c>
      <c r="C20" s="55">
        <f>SUM('[1]ПОЛНАЯ СЕБЕСТОИМОСТЬ ВОДА 2018'!C20)</f>
        <v>0</v>
      </c>
      <c r="D20" s="56">
        <v>0</v>
      </c>
      <c r="E20" s="55">
        <f>SUM('[1]Произв. прогр. Вода (СВОД)'!F24)</f>
        <v>0</v>
      </c>
      <c r="F20" s="55">
        <f>SUM('[1]ПОЛНАЯ СЕБЕСТОИМОСТЬ ВОДА 2018'!D20)</f>
        <v>0</v>
      </c>
      <c r="G20" s="56">
        <v>0</v>
      </c>
      <c r="H20" s="55">
        <f>SUM('[1]Произв. прогр. Вода (СВОД)'!G24)</f>
        <v>0</v>
      </c>
      <c r="I20" s="55">
        <f>SUM('[1]ПОЛНАЯ СЕБЕСТОИМОСТЬ ВОДА 2018'!E20)</f>
        <v>0</v>
      </c>
      <c r="J20" s="56">
        <v>0</v>
      </c>
      <c r="K20" s="57">
        <f t="shared" si="42"/>
        <v>0</v>
      </c>
      <c r="L20" s="57">
        <f t="shared" si="42"/>
        <v>0</v>
      </c>
      <c r="M20" s="57">
        <f t="shared" si="42"/>
        <v>0</v>
      </c>
      <c r="N20" s="58">
        <f t="shared" si="6"/>
        <v>0</v>
      </c>
      <c r="O20" s="58" t="e">
        <f t="shared" si="7"/>
        <v>#DIV/0!</v>
      </c>
      <c r="P20" s="55">
        <f>SUM('[1]Произв. прогр. Вода (СВОД)'!I24)</f>
        <v>0</v>
      </c>
      <c r="Q20" s="55">
        <f>SUM('[1]ПОЛНАЯ СЕБЕСТОИМОСТЬ ВОДА 2018'!H20)</f>
        <v>0</v>
      </c>
      <c r="R20" s="56">
        <v>0</v>
      </c>
      <c r="S20" s="55">
        <f>SUM('[1]Произв. прогр. Вода (СВОД)'!J24)</f>
        <v>0</v>
      </c>
      <c r="T20" s="55">
        <f>SUM('[1]ПОЛНАЯ СЕБЕСТОИМОСТЬ ВОДА 2018'!I20)</f>
        <v>0</v>
      </c>
      <c r="U20" s="56">
        <v>0</v>
      </c>
      <c r="V20" s="55">
        <f>SUM('[1]Произв. прогр. Вода (СВОД)'!K24)</f>
        <v>0</v>
      </c>
      <c r="W20" s="55">
        <f>SUM('[1]ПОЛНАЯ СЕБЕСТОИМОСТЬ ВОДА 2018'!J20)</f>
        <v>0</v>
      </c>
      <c r="X20" s="56">
        <v>0</v>
      </c>
      <c r="Y20" s="57">
        <f t="shared" si="43"/>
        <v>0</v>
      </c>
      <c r="Z20" s="57">
        <f t="shared" si="43"/>
        <v>0</v>
      </c>
      <c r="AA20" s="57">
        <f t="shared" si="43"/>
        <v>0</v>
      </c>
      <c r="AB20" s="58">
        <f t="shared" si="8"/>
        <v>0</v>
      </c>
      <c r="AC20" s="58" t="e">
        <f t="shared" si="9"/>
        <v>#DIV/0!</v>
      </c>
      <c r="AD20" s="57">
        <f t="shared" si="44"/>
        <v>0</v>
      </c>
      <c r="AE20" s="57">
        <f t="shared" si="44"/>
        <v>0</v>
      </c>
      <c r="AF20" s="57">
        <f t="shared" si="44"/>
        <v>0</v>
      </c>
      <c r="AG20" s="58">
        <f t="shared" si="10"/>
        <v>0</v>
      </c>
      <c r="AH20" s="58" t="e">
        <f t="shared" si="11"/>
        <v>#DIV/0!</v>
      </c>
      <c r="AI20" s="55">
        <f>SUM('[1]Произв. прогр. Вода (СВОД)'!N24)</f>
        <v>0</v>
      </c>
      <c r="AJ20" s="55">
        <f>SUM('[1]ПОЛНАЯ СЕБЕСТОИМОСТЬ ВОДА 2018'!P20)</f>
        <v>0</v>
      </c>
      <c r="AK20" s="56">
        <v>0</v>
      </c>
      <c r="AL20" s="55">
        <f>SUM('[1]Произв. прогр. Вода (СВОД)'!O24)</f>
        <v>0</v>
      </c>
      <c r="AM20" s="55">
        <f>SUM('[1]ПОЛНАЯ СЕБЕСТОИМОСТЬ ВОДА 2018'!Q20)</f>
        <v>0</v>
      </c>
      <c r="AN20" s="56">
        <v>0</v>
      </c>
      <c r="AO20" s="55">
        <f>SUM('[1]Произв. прогр. Вода (СВОД)'!P24)</f>
        <v>0</v>
      </c>
      <c r="AP20" s="55">
        <f>SUM('[1]ПОЛНАЯ СЕБЕСТОИМОСТЬ ВОДА 2018'!R20)</f>
        <v>0</v>
      </c>
      <c r="AQ20" s="56">
        <v>0</v>
      </c>
      <c r="AR20" s="57">
        <f t="shared" si="45"/>
        <v>0</v>
      </c>
      <c r="AS20" s="57">
        <f t="shared" si="45"/>
        <v>0</v>
      </c>
      <c r="AT20" s="57">
        <f t="shared" si="45"/>
        <v>0</v>
      </c>
      <c r="AU20" s="58">
        <f t="shared" si="12"/>
        <v>0</v>
      </c>
      <c r="AV20" s="58" t="e">
        <f t="shared" si="13"/>
        <v>#DIV/0!</v>
      </c>
      <c r="AW20" s="57">
        <f t="shared" si="46"/>
        <v>0</v>
      </c>
      <c r="AX20" s="57">
        <f t="shared" si="46"/>
        <v>0</v>
      </c>
      <c r="AY20" s="57">
        <f t="shared" si="46"/>
        <v>0</v>
      </c>
      <c r="AZ20" s="58">
        <f t="shared" si="14"/>
        <v>0</v>
      </c>
      <c r="BA20" s="58" t="e">
        <f t="shared" si="15"/>
        <v>#DIV/0!</v>
      </c>
      <c r="BB20" s="55">
        <f>SUM('[1]Произв. прогр. Вода (СВОД)'!S24)</f>
        <v>0</v>
      </c>
      <c r="BC20" s="55"/>
      <c r="BD20" s="55"/>
      <c r="BE20" s="55">
        <f>SUM('[1]ПОЛНАЯ СЕБЕСТОИМОСТЬ ВОДА 2018'!X20)</f>
        <v>0</v>
      </c>
      <c r="BF20" s="55">
        <f>SUM('[1]ПОЛНАЯ СЕБЕСТОИМОСТЬ ВОДА 2018'!Y20)</f>
        <v>0</v>
      </c>
      <c r="BG20" s="55">
        <f>SUM('[1]ПОЛНАЯ СЕБЕСТОИМОСТЬ ВОДА 2018'!Z20)</f>
        <v>0</v>
      </c>
      <c r="BH20" s="56">
        <v>0</v>
      </c>
      <c r="BI20" s="56"/>
      <c r="BJ20" s="56"/>
      <c r="BK20" s="55">
        <f>SUM('[1]Произв. прогр. Вода (СВОД)'!T24)</f>
        <v>0</v>
      </c>
      <c r="BL20" s="55"/>
      <c r="BM20" s="55"/>
      <c r="BN20" s="55">
        <f>SUM('[1]ПОЛНАЯ СЕБЕСТОИМОСТЬ ВОДА 2018'!AA20)</f>
        <v>0</v>
      </c>
      <c r="BO20" s="55">
        <f>SUM('[1]ПОЛНАЯ СЕБЕСТОИМОСТЬ ВОДА 2018'!AB20)</f>
        <v>0</v>
      </c>
      <c r="BP20" s="55">
        <f>SUM('[1]ПОЛНАЯ СЕБЕСТОИМОСТЬ ВОДА 2018'!AC20)</f>
        <v>0</v>
      </c>
      <c r="BQ20" s="56">
        <v>0</v>
      </c>
      <c r="BR20" s="56"/>
      <c r="BS20" s="56"/>
      <c r="BT20" s="55">
        <f>SUM('[1]Произв. прогр. Вода (СВОД)'!U24)</f>
        <v>0</v>
      </c>
      <c r="BU20" s="55"/>
      <c r="BV20" s="55"/>
      <c r="BW20" s="55">
        <f>SUM('[1]ПОЛНАЯ СЕБЕСТОИМОСТЬ ВОДА 2018'!AD20)</f>
        <v>0</v>
      </c>
      <c r="BX20" s="55">
        <f>SUM('[1]ПОЛНАЯ СЕБЕСТОИМОСТЬ ВОДА 2018'!AE20)</f>
        <v>0</v>
      </c>
      <c r="BY20" s="55">
        <f>SUM('[1]ПОЛНАЯ СЕБЕСТОИМОСТЬ ВОДА 2018'!AF20)</f>
        <v>0</v>
      </c>
      <c r="BZ20" s="56">
        <v>0</v>
      </c>
      <c r="CA20" s="57">
        <f>SUM(BB20+BK20+BT20)</f>
        <v>0</v>
      </c>
      <c r="CB20" s="57">
        <f>SUM(BE20+BN20+BW20)</f>
        <v>0</v>
      </c>
      <c r="CC20" s="57">
        <f t="shared" si="47"/>
        <v>0</v>
      </c>
      <c r="CD20" s="58">
        <f t="shared" si="16"/>
        <v>0</v>
      </c>
      <c r="CE20" s="58" t="e">
        <f t="shared" si="17"/>
        <v>#DIV/0!</v>
      </c>
      <c r="CF20" s="57">
        <f>SUM(AW20+CA20)</f>
        <v>0</v>
      </c>
      <c r="CG20" s="57"/>
      <c r="CH20" s="57"/>
      <c r="CI20" s="59">
        <f>SUM(AX20+CB20)</f>
        <v>0</v>
      </c>
      <c r="CJ20" s="59">
        <f>SUM('[1]ПОЛНАЯ СЕБЕСТОИМОСТЬ ВОДА 2018'!AJ20)</f>
        <v>0</v>
      </c>
      <c r="CK20" s="59">
        <f>SUM('[1]ПОЛНАЯ СЕБЕСТОИМОСТЬ ВОДА 2018'!AK20)</f>
        <v>0</v>
      </c>
      <c r="CL20" s="60">
        <f>SUM(AY20+CC20)</f>
        <v>0</v>
      </c>
      <c r="CM20" s="60"/>
      <c r="CN20" s="60"/>
      <c r="CO20" s="58">
        <f t="shared" si="18"/>
        <v>0</v>
      </c>
      <c r="CP20" s="58" t="e">
        <f t="shared" si="19"/>
        <v>#DIV/0!</v>
      </c>
      <c r="CQ20" s="4"/>
      <c r="CR20" s="4"/>
    </row>
    <row r="21" spans="1:96" ht="18.75" x14ac:dyDescent="0.3">
      <c r="A21" s="5" t="s">
        <v>48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7"/>
      <c r="CQ21" s="4"/>
      <c r="CR21" s="4"/>
    </row>
    <row r="22" spans="1:96" ht="20.25" customHeight="1" x14ac:dyDescent="0.2">
      <c r="A22" s="8" t="s">
        <v>3</v>
      </c>
      <c r="B22" s="9" t="s">
        <v>4</v>
      </c>
      <c r="C22" s="10"/>
      <c r="D22" s="10"/>
      <c r="E22" s="9" t="s">
        <v>5</v>
      </c>
      <c r="F22" s="10"/>
      <c r="G22" s="10"/>
      <c r="H22" s="9" t="s">
        <v>6</v>
      </c>
      <c r="I22" s="10"/>
      <c r="J22" s="10"/>
      <c r="K22" s="18" t="s">
        <v>7</v>
      </c>
      <c r="L22" s="19"/>
      <c r="M22" s="19"/>
      <c r="N22" s="61"/>
      <c r="O22" s="61"/>
      <c r="P22" s="9" t="s">
        <v>8</v>
      </c>
      <c r="Q22" s="10"/>
      <c r="R22" s="10"/>
      <c r="S22" s="9" t="s">
        <v>9</v>
      </c>
      <c r="T22" s="10"/>
      <c r="U22" s="10"/>
      <c r="V22" s="9" t="s">
        <v>10</v>
      </c>
      <c r="W22" s="10"/>
      <c r="X22" s="10"/>
      <c r="Y22" s="18" t="s">
        <v>11</v>
      </c>
      <c r="Z22" s="19"/>
      <c r="AA22" s="19"/>
      <c r="AB22" s="61"/>
      <c r="AC22" s="61"/>
      <c r="AD22" s="18" t="s">
        <v>12</v>
      </c>
      <c r="AE22" s="18"/>
      <c r="AF22" s="18"/>
      <c r="AG22" s="18"/>
      <c r="AH22" s="18"/>
      <c r="AI22" s="9" t="s">
        <v>13</v>
      </c>
      <c r="AJ22" s="10"/>
      <c r="AK22" s="10"/>
      <c r="AL22" s="9" t="s">
        <v>14</v>
      </c>
      <c r="AM22" s="10"/>
      <c r="AN22" s="10"/>
      <c r="AO22" s="9" t="s">
        <v>15</v>
      </c>
      <c r="AP22" s="10"/>
      <c r="AQ22" s="10"/>
      <c r="AR22" s="18" t="s">
        <v>16</v>
      </c>
      <c r="AS22" s="19"/>
      <c r="AT22" s="19"/>
      <c r="AU22" s="61"/>
      <c r="AV22" s="61"/>
      <c r="AW22" s="18" t="s">
        <v>17</v>
      </c>
      <c r="AX22" s="19"/>
      <c r="AY22" s="19"/>
      <c r="AZ22" s="61"/>
      <c r="BA22" s="61"/>
      <c r="BB22" s="15" t="s">
        <v>18</v>
      </c>
      <c r="BC22" s="16"/>
      <c r="BD22" s="16"/>
      <c r="BE22" s="17"/>
      <c r="BF22" s="17"/>
      <c r="BG22" s="17"/>
      <c r="BH22" s="17"/>
      <c r="BI22" s="13"/>
      <c r="BJ22" s="14"/>
      <c r="BK22" s="15" t="s">
        <v>19</v>
      </c>
      <c r="BL22" s="16"/>
      <c r="BM22" s="16"/>
      <c r="BN22" s="17"/>
      <c r="BO22" s="17"/>
      <c r="BP22" s="17"/>
      <c r="BQ22" s="17"/>
      <c r="BR22" s="13"/>
      <c r="BS22" s="14"/>
      <c r="BT22" s="15" t="s">
        <v>20</v>
      </c>
      <c r="BU22" s="13"/>
      <c r="BV22" s="13"/>
      <c r="BW22" s="13"/>
      <c r="BX22" s="13"/>
      <c r="BY22" s="13"/>
      <c r="BZ22" s="14"/>
      <c r="CA22" s="11" t="s">
        <v>21</v>
      </c>
      <c r="CB22" s="12"/>
      <c r="CC22" s="12"/>
      <c r="CD22" s="13"/>
      <c r="CE22" s="14"/>
      <c r="CF22" s="18" t="s">
        <v>22</v>
      </c>
      <c r="CG22" s="18"/>
      <c r="CH22" s="18"/>
      <c r="CI22" s="19"/>
      <c r="CJ22" s="19"/>
      <c r="CK22" s="19"/>
      <c r="CL22" s="19"/>
      <c r="CM22" s="19"/>
      <c r="CN22" s="19"/>
      <c r="CO22" s="19"/>
      <c r="CP22" s="19"/>
      <c r="CQ22" s="4"/>
      <c r="CR22" s="4"/>
    </row>
    <row r="23" spans="1:96" ht="20.25" customHeight="1" x14ac:dyDescent="0.2">
      <c r="A23" s="8"/>
      <c r="B23" s="9" t="s">
        <v>23</v>
      </c>
      <c r="C23" s="9" t="s">
        <v>24</v>
      </c>
      <c r="D23" s="9" t="s">
        <v>25</v>
      </c>
      <c r="E23" s="9" t="s">
        <v>23</v>
      </c>
      <c r="F23" s="9" t="s">
        <v>24</v>
      </c>
      <c r="G23" s="9" t="s">
        <v>25</v>
      </c>
      <c r="H23" s="9" t="s">
        <v>23</v>
      </c>
      <c r="I23" s="9" t="s">
        <v>24</v>
      </c>
      <c r="J23" s="9" t="s">
        <v>25</v>
      </c>
      <c r="K23" s="18" t="s">
        <v>23</v>
      </c>
      <c r="L23" s="18" t="s">
        <v>24</v>
      </c>
      <c r="M23" s="18" t="s">
        <v>25</v>
      </c>
      <c r="N23" s="22" t="s">
        <v>26</v>
      </c>
      <c r="O23" s="22"/>
      <c r="P23" s="9" t="s">
        <v>23</v>
      </c>
      <c r="Q23" s="9" t="s">
        <v>24</v>
      </c>
      <c r="R23" s="9" t="s">
        <v>25</v>
      </c>
      <c r="S23" s="9" t="s">
        <v>23</v>
      </c>
      <c r="T23" s="9" t="s">
        <v>24</v>
      </c>
      <c r="U23" s="9" t="s">
        <v>25</v>
      </c>
      <c r="V23" s="9" t="s">
        <v>23</v>
      </c>
      <c r="W23" s="9" t="s">
        <v>24</v>
      </c>
      <c r="X23" s="9" t="s">
        <v>25</v>
      </c>
      <c r="Y23" s="18" t="s">
        <v>23</v>
      </c>
      <c r="Z23" s="18" t="s">
        <v>24</v>
      </c>
      <c r="AA23" s="18" t="s">
        <v>25</v>
      </c>
      <c r="AB23" s="22" t="s">
        <v>26</v>
      </c>
      <c r="AC23" s="22"/>
      <c r="AD23" s="18" t="s">
        <v>23</v>
      </c>
      <c r="AE23" s="18" t="s">
        <v>24</v>
      </c>
      <c r="AF23" s="18" t="s">
        <v>25</v>
      </c>
      <c r="AG23" s="22" t="s">
        <v>26</v>
      </c>
      <c r="AH23" s="22"/>
      <c r="AI23" s="9" t="s">
        <v>23</v>
      </c>
      <c r="AJ23" s="9" t="s">
        <v>24</v>
      </c>
      <c r="AK23" s="9" t="s">
        <v>25</v>
      </c>
      <c r="AL23" s="9" t="s">
        <v>23</v>
      </c>
      <c r="AM23" s="9" t="s">
        <v>24</v>
      </c>
      <c r="AN23" s="9" t="s">
        <v>25</v>
      </c>
      <c r="AO23" s="9" t="s">
        <v>23</v>
      </c>
      <c r="AP23" s="9" t="s">
        <v>24</v>
      </c>
      <c r="AQ23" s="9" t="s">
        <v>25</v>
      </c>
      <c r="AR23" s="18" t="s">
        <v>23</v>
      </c>
      <c r="AS23" s="18" t="s">
        <v>24</v>
      </c>
      <c r="AT23" s="18" t="s">
        <v>25</v>
      </c>
      <c r="AU23" s="22" t="s">
        <v>26</v>
      </c>
      <c r="AV23" s="22"/>
      <c r="AW23" s="18" t="s">
        <v>23</v>
      </c>
      <c r="AX23" s="18" t="s">
        <v>24</v>
      </c>
      <c r="AY23" s="18" t="s">
        <v>25</v>
      </c>
      <c r="AZ23" s="22" t="s">
        <v>26</v>
      </c>
      <c r="BA23" s="22"/>
      <c r="BB23" s="23" t="s">
        <v>23</v>
      </c>
      <c r="BC23" s="24"/>
      <c r="BD23" s="25"/>
      <c r="BE23" s="23" t="s">
        <v>24</v>
      </c>
      <c r="BF23" s="24"/>
      <c r="BG23" s="25"/>
      <c r="BH23" s="23" t="s">
        <v>25</v>
      </c>
      <c r="BI23" s="24"/>
      <c r="BJ23" s="25"/>
      <c r="BK23" s="23" t="s">
        <v>23</v>
      </c>
      <c r="BL23" s="24"/>
      <c r="BM23" s="25"/>
      <c r="BN23" s="23" t="s">
        <v>24</v>
      </c>
      <c r="BO23" s="24"/>
      <c r="BP23" s="25"/>
      <c r="BQ23" s="23" t="s">
        <v>25</v>
      </c>
      <c r="BR23" s="24"/>
      <c r="BS23" s="62"/>
      <c r="BT23" s="23" t="s">
        <v>27</v>
      </c>
      <c r="BU23" s="24"/>
      <c r="BV23" s="25"/>
      <c r="BW23" s="23" t="s">
        <v>24</v>
      </c>
      <c r="BX23" s="24"/>
      <c r="BY23" s="25"/>
      <c r="BZ23" s="20" t="s">
        <v>28</v>
      </c>
      <c r="CA23" s="21" t="s">
        <v>23</v>
      </c>
      <c r="CB23" s="21" t="s">
        <v>24</v>
      </c>
      <c r="CC23" s="21" t="s">
        <v>25</v>
      </c>
      <c r="CD23" s="22" t="s">
        <v>26</v>
      </c>
      <c r="CE23" s="22"/>
      <c r="CF23" s="26" t="s">
        <v>23</v>
      </c>
      <c r="CG23" s="27"/>
      <c r="CH23" s="28"/>
      <c r="CI23" s="26" t="s">
        <v>24</v>
      </c>
      <c r="CJ23" s="27"/>
      <c r="CK23" s="28"/>
      <c r="CL23" s="26" t="s">
        <v>25</v>
      </c>
      <c r="CM23" s="27"/>
      <c r="CN23" s="28"/>
      <c r="CO23" s="21" t="s">
        <v>49</v>
      </c>
      <c r="CP23" s="21" t="s">
        <v>50</v>
      </c>
      <c r="CQ23" s="4"/>
      <c r="CR23" s="4"/>
    </row>
    <row r="24" spans="1:96" ht="25.5" customHeight="1" x14ac:dyDescent="0.2">
      <c r="A24" s="8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37" t="s">
        <v>30</v>
      </c>
      <c r="O24" s="37" t="s">
        <v>31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37" t="s">
        <v>30</v>
      </c>
      <c r="AC24" s="37" t="s">
        <v>31</v>
      </c>
      <c r="AD24" s="61"/>
      <c r="AE24" s="61"/>
      <c r="AF24" s="61"/>
      <c r="AG24" s="37" t="s">
        <v>30</v>
      </c>
      <c r="AH24" s="37" t="s">
        <v>31</v>
      </c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37" t="s">
        <v>30</v>
      </c>
      <c r="AV24" s="37" t="s">
        <v>31</v>
      </c>
      <c r="AW24" s="61"/>
      <c r="AX24" s="61"/>
      <c r="AY24" s="61"/>
      <c r="AZ24" s="37" t="s">
        <v>30</v>
      </c>
      <c r="BA24" s="37" t="s">
        <v>31</v>
      </c>
      <c r="BB24" s="34" t="s">
        <v>32</v>
      </c>
      <c r="BC24" s="35" t="s">
        <v>33</v>
      </c>
      <c r="BD24" s="35" t="s">
        <v>34</v>
      </c>
      <c r="BE24" s="34" t="s">
        <v>32</v>
      </c>
      <c r="BF24" s="35" t="s">
        <v>33</v>
      </c>
      <c r="BG24" s="35" t="s">
        <v>34</v>
      </c>
      <c r="BH24" s="34" t="s">
        <v>32</v>
      </c>
      <c r="BI24" s="35" t="s">
        <v>33</v>
      </c>
      <c r="BJ24" s="35" t="s">
        <v>34</v>
      </c>
      <c r="BK24" s="34" t="s">
        <v>32</v>
      </c>
      <c r="BL24" s="35" t="s">
        <v>33</v>
      </c>
      <c r="BM24" s="35" t="s">
        <v>34</v>
      </c>
      <c r="BN24" s="34" t="s">
        <v>32</v>
      </c>
      <c r="BO24" s="35" t="s">
        <v>33</v>
      </c>
      <c r="BP24" s="35" t="s">
        <v>34</v>
      </c>
      <c r="BQ24" s="34" t="s">
        <v>32</v>
      </c>
      <c r="BR24" s="35" t="s">
        <v>33</v>
      </c>
      <c r="BS24" s="35" t="s">
        <v>34</v>
      </c>
      <c r="BT24" s="31"/>
      <c r="BU24" s="32"/>
      <c r="BV24" s="33"/>
      <c r="BW24" s="34" t="s">
        <v>32</v>
      </c>
      <c r="BX24" s="35" t="s">
        <v>33</v>
      </c>
      <c r="BY24" s="35" t="s">
        <v>34</v>
      </c>
      <c r="BZ24" s="29"/>
      <c r="CA24" s="29"/>
      <c r="CB24" s="29"/>
      <c r="CC24" s="29"/>
      <c r="CD24" s="30" t="s">
        <v>30</v>
      </c>
      <c r="CE24" s="30" t="s">
        <v>31</v>
      </c>
      <c r="CF24" s="30" t="s">
        <v>32</v>
      </c>
      <c r="CG24" s="36" t="s">
        <v>33</v>
      </c>
      <c r="CH24" s="36" t="s">
        <v>34</v>
      </c>
      <c r="CI24" s="37" t="s">
        <v>32</v>
      </c>
      <c r="CJ24" s="38" t="s">
        <v>33</v>
      </c>
      <c r="CK24" s="38" t="s">
        <v>34</v>
      </c>
      <c r="CL24" s="30" t="s">
        <v>32</v>
      </c>
      <c r="CM24" s="36" t="s">
        <v>33</v>
      </c>
      <c r="CN24" s="36" t="s">
        <v>34</v>
      </c>
      <c r="CO24" s="29"/>
      <c r="CP24" s="63"/>
      <c r="CQ24" s="4"/>
      <c r="CR24" s="4"/>
    </row>
    <row r="25" spans="1:96" ht="18.75" x14ac:dyDescent="0.3">
      <c r="A25" s="64" t="s">
        <v>51</v>
      </c>
      <c r="B25" s="65">
        <f>SUM('[1]Произв. прогр. Вода (СВОД)'!E28)</f>
        <v>5844.3760980000006</v>
      </c>
      <c r="C25" s="66">
        <v>6190.3</v>
      </c>
      <c r="D25" s="66">
        <v>5315.6</v>
      </c>
      <c r="E25" s="65">
        <f>SUM('[1]Произв. прогр. Вода (СВОД)'!F28)</f>
        <v>5810.1984600000005</v>
      </c>
      <c r="F25" s="66">
        <v>6016.06</v>
      </c>
      <c r="G25" s="66">
        <v>5575.26</v>
      </c>
      <c r="H25" s="65">
        <f>SUM('[1]Произв. прогр. Вода (СВОД)'!G28)</f>
        <v>5810.1984600000005</v>
      </c>
      <c r="I25" s="66">
        <v>5701.6</v>
      </c>
      <c r="J25" s="66">
        <v>5583.39</v>
      </c>
      <c r="K25" s="50">
        <f t="shared" ref="K25:M33" si="48">SUM(B25+E25+H25)</f>
        <v>17464.773018</v>
      </c>
      <c r="L25" s="50">
        <f t="shared" si="48"/>
        <v>17907.96</v>
      </c>
      <c r="M25" s="50">
        <f t="shared" si="48"/>
        <v>16474.25</v>
      </c>
      <c r="N25" s="49">
        <f t="shared" ref="N25:N38" si="49">SUM(L25-K25)</f>
        <v>443.18698199999926</v>
      </c>
      <c r="O25" s="49">
        <f t="shared" ref="O25:O34" si="50">SUM(N25/K25*100)</f>
        <v>2.5376051640821804</v>
      </c>
      <c r="P25" s="65">
        <f>SUM('[1]Произв. прогр. Вода (СВОД)'!I28)</f>
        <v>5776.0208219999995</v>
      </c>
      <c r="Q25" s="66">
        <v>6076.44</v>
      </c>
      <c r="R25" s="66">
        <v>6307.87</v>
      </c>
      <c r="S25" s="65">
        <f>SUM('[1]Произв. прогр. Вода (СВОД)'!J28)</f>
        <v>5468.4220800000003</v>
      </c>
      <c r="T25" s="66">
        <v>5819.48</v>
      </c>
      <c r="U25" s="66">
        <v>5762.1</v>
      </c>
      <c r="V25" s="65">
        <f>SUM('[1]Произв. прогр. Вода (СВОД)'!K28)</f>
        <v>5468.4220800000003</v>
      </c>
      <c r="W25" s="66">
        <v>6306.23</v>
      </c>
      <c r="X25" s="66">
        <v>5469.02</v>
      </c>
      <c r="Y25" s="50">
        <f t="shared" ref="Y25:AA33" si="51">SUM(P25+S25+V25)</f>
        <v>16712.864981999999</v>
      </c>
      <c r="Z25" s="50">
        <f t="shared" si="51"/>
        <v>18202.149999999998</v>
      </c>
      <c r="AA25" s="50">
        <f t="shared" si="51"/>
        <v>17538.990000000002</v>
      </c>
      <c r="AB25" s="49">
        <f t="shared" ref="AB25:AB34" si="52">SUM(Z25-Y25)</f>
        <v>1489.2850179999987</v>
      </c>
      <c r="AC25" s="49">
        <f t="shared" ref="AC25:AC34" si="53">SUM(AB25/Y25*100)</f>
        <v>8.9110096898645477</v>
      </c>
      <c r="AD25" s="50">
        <f t="shared" ref="AD25:AD33" si="54">SUM(K25+Y25)</f>
        <v>34177.637999999999</v>
      </c>
      <c r="AE25" s="50">
        <f t="shared" ref="AE25:AF33" si="55">SUM(L25+Z25)</f>
        <v>36110.11</v>
      </c>
      <c r="AF25" s="50">
        <f t="shared" si="55"/>
        <v>34013.240000000005</v>
      </c>
      <c r="AG25" s="49">
        <f t="shared" ref="AG25:AG38" si="56">SUM(AE25-AD25)</f>
        <v>1932.4720000000016</v>
      </c>
      <c r="AH25" s="49">
        <f t="shared" ref="AH25:AH34" si="57">SUM(AG25/AD25*100)</f>
        <v>5.6541999771897684</v>
      </c>
      <c r="AI25" s="65">
        <f>SUM('[1]Произв. прогр. Вода (СВОД)'!N28)</f>
        <v>5720.64</v>
      </c>
      <c r="AJ25" s="66">
        <v>5795.55</v>
      </c>
      <c r="AK25" s="66">
        <v>5253.22</v>
      </c>
      <c r="AL25" s="65">
        <f>SUM('[1]Произв. прогр. Вода (СВОД)'!O28)</f>
        <v>5720.64</v>
      </c>
      <c r="AM25" s="66">
        <v>6368.85</v>
      </c>
      <c r="AN25" s="66">
        <v>5605.38</v>
      </c>
      <c r="AO25" s="65">
        <f>SUM('[1]Произв. прогр. Вода (СВОД)'!P28)</f>
        <v>6042.4259999999995</v>
      </c>
      <c r="AP25" s="66">
        <v>5967.04</v>
      </c>
      <c r="AQ25" s="66">
        <v>5822.81</v>
      </c>
      <c r="AR25" s="50">
        <f t="shared" ref="AR25:AT33" si="58">SUM(AI25+AL25+AO25)</f>
        <v>17483.705999999998</v>
      </c>
      <c r="AS25" s="50">
        <f t="shared" si="58"/>
        <v>18131.440000000002</v>
      </c>
      <c r="AT25" s="50">
        <f t="shared" si="58"/>
        <v>16681.41</v>
      </c>
      <c r="AU25" s="49">
        <f t="shared" ref="AU25:AU34" si="59">SUM(AS25-AR25)</f>
        <v>647.73400000000402</v>
      </c>
      <c r="AV25" s="49">
        <f t="shared" ref="AV25:AV34" si="60">SUM(AU25/AR25*100)</f>
        <v>3.7047866167504995</v>
      </c>
      <c r="AW25" s="50">
        <f t="shared" ref="AW25:AW33" si="61">SUM(AD25+AR25)</f>
        <v>51661.343999999997</v>
      </c>
      <c r="AX25" s="50">
        <f t="shared" ref="AX25:AY33" si="62">SUM(AE25+AS25)</f>
        <v>54241.55</v>
      </c>
      <c r="AY25" s="50">
        <f t="shared" si="62"/>
        <v>50694.650000000009</v>
      </c>
      <c r="AZ25" s="49">
        <f t="shared" ref="AZ25:AZ38" si="63">SUM(AX25-AW25)</f>
        <v>2580.2060000000056</v>
      </c>
      <c r="BA25" s="49">
        <f t="shared" ref="BA25:BA34" si="64">SUM(AZ25/AW25*100)</f>
        <v>4.9944616229883714</v>
      </c>
      <c r="BB25" s="65">
        <f>SUM('[1]Произв. прогр. Вода (СВОД)'!S28)</f>
        <v>6078.1800000000012</v>
      </c>
      <c r="BC25" s="65"/>
      <c r="BD25" s="65"/>
      <c r="BE25" s="66">
        <v>6074.15</v>
      </c>
      <c r="BF25" s="66">
        <f>SUM(BE25)</f>
        <v>6074.15</v>
      </c>
      <c r="BG25" s="66">
        <v>0</v>
      </c>
      <c r="BH25" s="66">
        <v>6751.41</v>
      </c>
      <c r="BI25" s="66"/>
      <c r="BJ25" s="66"/>
      <c r="BK25" s="65">
        <f>SUM('[1]Произв. прогр. Вода (СВОД)'!T28)</f>
        <v>6078.1800000000012</v>
      </c>
      <c r="BL25" s="65"/>
      <c r="BM25" s="65"/>
      <c r="BN25" s="66">
        <v>5881.31</v>
      </c>
      <c r="BO25" s="66">
        <f>SUM(BN25)</f>
        <v>5881.31</v>
      </c>
      <c r="BP25" s="66">
        <v>0</v>
      </c>
      <c r="BQ25" s="66">
        <v>6452.17</v>
      </c>
      <c r="BR25" s="66"/>
      <c r="BS25" s="66"/>
      <c r="BT25" s="65">
        <f>SUM('[1]Произв. прогр. Вода (СВОД)'!U28)</f>
        <v>6113.9340000000011</v>
      </c>
      <c r="BU25" s="65"/>
      <c r="BV25" s="65"/>
      <c r="BW25" s="66">
        <v>5573.05</v>
      </c>
      <c r="BX25" s="66">
        <f>SUM(BW25)</f>
        <v>5573.05</v>
      </c>
      <c r="BY25" s="66">
        <v>0</v>
      </c>
      <c r="BZ25" s="66">
        <v>5564.2</v>
      </c>
      <c r="CA25" s="50">
        <f t="shared" ref="CA25:CA33" si="65">SUM(BB25+BK25+BT25)</f>
        <v>18270.294000000002</v>
      </c>
      <c r="CB25" s="50">
        <f t="shared" ref="CB25:CB33" si="66">SUM(BE25+BN25+BW25)</f>
        <v>17528.509999999998</v>
      </c>
      <c r="CC25" s="50">
        <f t="shared" ref="CC25:CC33" si="67">SUM(BH25+BQ25+BZ25)</f>
        <v>18767.78</v>
      </c>
      <c r="CD25" s="49">
        <f t="shared" ref="CD25:CD34" si="68">SUM(CB25-CA25)</f>
        <v>-741.78400000000329</v>
      </c>
      <c r="CE25" s="49">
        <f t="shared" ref="CE25:CE34" si="69">SUM(CD25/CA25*100)</f>
        <v>-4.0600550817627958</v>
      </c>
      <c r="CF25" s="50">
        <f t="shared" ref="CF25:CF33" si="70">SUM(AW25+CA25)</f>
        <v>69931.638000000006</v>
      </c>
      <c r="CG25" s="50"/>
      <c r="CH25" s="50"/>
      <c r="CI25" s="50">
        <f t="shared" ref="CI25:CI33" si="71">SUM(AX25+CB25)</f>
        <v>71770.06</v>
      </c>
      <c r="CJ25" s="50">
        <f>SUM(CI25)</f>
        <v>71770.06</v>
      </c>
      <c r="CK25" s="50">
        <v>0</v>
      </c>
      <c r="CL25" s="50">
        <f t="shared" ref="CL25:CL33" si="72">SUM(AY25+CC25)</f>
        <v>69462.430000000008</v>
      </c>
      <c r="CM25" s="50"/>
      <c r="CN25" s="50"/>
      <c r="CO25" s="49">
        <f t="shared" ref="CO25:CO38" si="73">SUM(CI25-CF25)</f>
        <v>1838.4219999999914</v>
      </c>
      <c r="CP25" s="49">
        <f t="shared" ref="CP25:CP34" si="74">SUM(CO25/CF25*100)</f>
        <v>2.6288845114710329</v>
      </c>
      <c r="CQ25" s="4"/>
      <c r="CR25" s="4"/>
    </row>
    <row r="26" spans="1:96" ht="18.75" x14ac:dyDescent="0.3">
      <c r="A26" s="64" t="s">
        <v>52</v>
      </c>
      <c r="B26" s="65">
        <f>SUM('[1]Произв. прогр. Вода (СВОД)'!E29)</f>
        <v>1426.6629107875933</v>
      </c>
      <c r="C26" s="66">
        <v>1511.36</v>
      </c>
      <c r="D26" s="66">
        <v>1132.0899999999999</v>
      </c>
      <c r="E26" s="65">
        <f>SUM('[1]Произв. прогр. Вода (СВОД)'!F29)</f>
        <v>1418.3198528297712</v>
      </c>
      <c r="F26" s="66">
        <v>1468.81</v>
      </c>
      <c r="G26" s="66">
        <v>1187.3900000000001</v>
      </c>
      <c r="H26" s="65">
        <f>SUM('[1]Произв. прогр. Вода (СВОД)'!G29)</f>
        <v>1418.3198528297712</v>
      </c>
      <c r="I26" s="66">
        <v>1392.04</v>
      </c>
      <c r="J26" s="66">
        <v>1189.1199999999999</v>
      </c>
      <c r="K26" s="50">
        <f t="shared" si="48"/>
        <v>4263.3026164471357</v>
      </c>
      <c r="L26" s="50">
        <f t="shared" si="48"/>
        <v>4372.21</v>
      </c>
      <c r="M26" s="50">
        <f t="shared" si="48"/>
        <v>3508.6</v>
      </c>
      <c r="N26" s="49">
        <f t="shared" si="49"/>
        <v>108.9073835528643</v>
      </c>
      <c r="O26" s="49">
        <f t="shared" si="50"/>
        <v>2.5545309200598885</v>
      </c>
      <c r="P26" s="65">
        <f>SUM('[1]Произв. прогр. Вода (СВОД)'!I29)</f>
        <v>1409.9767948719486</v>
      </c>
      <c r="Q26" s="66">
        <v>1483.56</v>
      </c>
      <c r="R26" s="66">
        <v>1343.41</v>
      </c>
      <c r="S26" s="65">
        <f>SUM('[1]Произв. прогр. Вода (СВОД)'!J29)</f>
        <v>1334.8892732515492</v>
      </c>
      <c r="T26" s="66">
        <v>1420.82</v>
      </c>
      <c r="U26" s="66">
        <v>1227.18</v>
      </c>
      <c r="V26" s="65">
        <f>SUM('[1]Произв. прогр. Вода (СВОД)'!K29)</f>
        <v>1334.8892732515492</v>
      </c>
      <c r="W26" s="66">
        <v>1539.66</v>
      </c>
      <c r="X26" s="66">
        <v>1164.75</v>
      </c>
      <c r="Y26" s="50">
        <f t="shared" si="51"/>
        <v>4079.755341375047</v>
      </c>
      <c r="Z26" s="50">
        <f t="shared" si="51"/>
        <v>4444.04</v>
      </c>
      <c r="AA26" s="50">
        <f t="shared" si="51"/>
        <v>3735.34</v>
      </c>
      <c r="AB26" s="49">
        <f t="shared" si="52"/>
        <v>364.28465862495295</v>
      </c>
      <c r="AC26" s="49">
        <f t="shared" si="53"/>
        <v>8.9290809899932349</v>
      </c>
      <c r="AD26" s="50">
        <f t="shared" si="54"/>
        <v>8343.0579578221823</v>
      </c>
      <c r="AE26" s="50">
        <f t="shared" si="55"/>
        <v>8816.25</v>
      </c>
      <c r="AF26" s="50">
        <f t="shared" si="55"/>
        <v>7243.9400000000005</v>
      </c>
      <c r="AG26" s="49">
        <f t="shared" si="56"/>
        <v>473.19204217781771</v>
      </c>
      <c r="AH26" s="49">
        <f t="shared" si="57"/>
        <v>5.6716859042573002</v>
      </c>
      <c r="AI26" s="65">
        <f>SUM('[1]Произв. прогр. Вода (СВОД)'!N29)</f>
        <v>1236.9510380563229</v>
      </c>
      <c r="AJ26" s="66">
        <v>1252.81</v>
      </c>
      <c r="AK26" s="66">
        <v>1282.45</v>
      </c>
      <c r="AL26" s="65">
        <f>SUM('[1]Произв. прогр. Вода (СВОД)'!O29)</f>
        <v>1236.9510380563229</v>
      </c>
      <c r="AM26" s="66">
        <v>1376.91</v>
      </c>
      <c r="AN26" s="66">
        <v>1368.5</v>
      </c>
      <c r="AO26" s="65">
        <f>SUM('[1]Произв. прогр. Вода (СВОД)'!P29)</f>
        <v>1306.5295339469908</v>
      </c>
      <c r="AP26" s="66">
        <v>1290.05</v>
      </c>
      <c r="AQ26" s="66">
        <v>1421.63</v>
      </c>
      <c r="AR26" s="50">
        <f t="shared" si="58"/>
        <v>3780.4316100596366</v>
      </c>
      <c r="AS26" s="50">
        <f t="shared" si="58"/>
        <v>3919.7700000000004</v>
      </c>
      <c r="AT26" s="50">
        <f t="shared" si="58"/>
        <v>4072.58</v>
      </c>
      <c r="AU26" s="49">
        <f t="shared" si="59"/>
        <v>139.33838994036387</v>
      </c>
      <c r="AV26" s="49">
        <f t="shared" si="60"/>
        <v>3.6857799403006735</v>
      </c>
      <c r="AW26" s="50">
        <f t="shared" si="61"/>
        <v>12123.489567881819</v>
      </c>
      <c r="AX26" s="50">
        <f t="shared" si="62"/>
        <v>12736.02</v>
      </c>
      <c r="AY26" s="50">
        <f t="shared" si="62"/>
        <v>11316.52</v>
      </c>
      <c r="AZ26" s="49">
        <f t="shared" si="63"/>
        <v>612.53043211818112</v>
      </c>
      <c r="BA26" s="49">
        <f t="shared" si="64"/>
        <v>5.052426767792408</v>
      </c>
      <c r="BB26" s="65">
        <f>SUM('[1]Произв. прогр. Вода (СВОД)'!S29)</f>
        <v>1314.2604779348433</v>
      </c>
      <c r="BC26" s="65"/>
      <c r="BD26" s="65"/>
      <c r="BE26" s="66">
        <v>1313.18</v>
      </c>
      <c r="BF26" s="66">
        <f>SUM(BE26)</f>
        <v>1313.18</v>
      </c>
      <c r="BG26" s="66">
        <v>0</v>
      </c>
      <c r="BH26" s="66">
        <v>1648.31</v>
      </c>
      <c r="BI26" s="66"/>
      <c r="BJ26" s="66"/>
      <c r="BK26" s="65">
        <f>SUM('[1]Произв. прогр. Вода (СВОД)'!T29)</f>
        <v>1314.2604779348433</v>
      </c>
      <c r="BL26" s="65"/>
      <c r="BM26" s="65"/>
      <c r="BN26" s="66">
        <v>1271.5</v>
      </c>
      <c r="BO26" s="66">
        <f>SUM(BN26)</f>
        <v>1271.5</v>
      </c>
      <c r="BP26" s="66">
        <v>0</v>
      </c>
      <c r="BQ26" s="66">
        <v>1575.32</v>
      </c>
      <c r="BR26" s="66"/>
      <c r="BS26" s="66"/>
      <c r="BT26" s="65">
        <f>SUM('[1]Произв. прогр. Вода (СВОД)'!U29)</f>
        <v>1321.9914219226953</v>
      </c>
      <c r="BU26" s="65"/>
      <c r="BV26" s="65"/>
      <c r="BW26" s="66">
        <v>1206.18</v>
      </c>
      <c r="BX26" s="66">
        <f>SUM(BW26)</f>
        <v>1206.18</v>
      </c>
      <c r="BY26" s="66">
        <v>0</v>
      </c>
      <c r="BZ26" s="66">
        <v>1358.42</v>
      </c>
      <c r="CA26" s="50">
        <f t="shared" si="65"/>
        <v>3950.5123777923818</v>
      </c>
      <c r="CB26" s="50">
        <f t="shared" si="66"/>
        <v>3790.8600000000006</v>
      </c>
      <c r="CC26" s="50">
        <f t="shared" si="67"/>
        <v>4582.05</v>
      </c>
      <c r="CD26" s="49">
        <f t="shared" si="68"/>
        <v>-159.65237779238123</v>
      </c>
      <c r="CE26" s="49">
        <f t="shared" si="69"/>
        <v>-4.0413081272662126</v>
      </c>
      <c r="CF26" s="50">
        <f t="shared" si="70"/>
        <v>16074.001945674201</v>
      </c>
      <c r="CG26" s="50"/>
      <c r="CH26" s="50"/>
      <c r="CI26" s="50">
        <f t="shared" si="71"/>
        <v>16526.88</v>
      </c>
      <c r="CJ26" s="50">
        <f>SUM(CI26)</f>
        <v>16526.88</v>
      </c>
      <c r="CK26" s="50"/>
      <c r="CL26" s="50">
        <f t="shared" si="72"/>
        <v>15898.57</v>
      </c>
      <c r="CM26" s="50"/>
      <c r="CN26" s="50"/>
      <c r="CO26" s="49">
        <f t="shared" si="73"/>
        <v>452.87805432579989</v>
      </c>
      <c r="CP26" s="49">
        <f t="shared" si="74"/>
        <v>2.8174567594081785</v>
      </c>
      <c r="CQ26" s="4"/>
      <c r="CR26" s="4"/>
    </row>
    <row r="27" spans="1:96" ht="18.75" x14ac:dyDescent="0.3">
      <c r="A27" s="64" t="s">
        <v>53</v>
      </c>
      <c r="B27" s="65">
        <f>SUM('[1]Произв. прогр. Вода (СВОД)'!E30)</f>
        <v>2836.1451945268605</v>
      </c>
      <c r="C27" s="66">
        <v>2783.93</v>
      </c>
      <c r="D27" s="66">
        <v>2590.7399999999998</v>
      </c>
      <c r="E27" s="65">
        <f>SUM('[1]Произв. прогр. Вода (СВОД)'!F30)</f>
        <v>2819.1834006333806</v>
      </c>
      <c r="F27" s="66">
        <v>2862.23</v>
      </c>
      <c r="G27" s="66">
        <v>2809.98</v>
      </c>
      <c r="H27" s="65">
        <f>SUM('[1]Произв. прогр. Вода (СВОД)'!G30)</f>
        <v>2819.1834006333806</v>
      </c>
      <c r="I27" s="66">
        <v>2722.34</v>
      </c>
      <c r="J27" s="66">
        <v>2472.2399999999998</v>
      </c>
      <c r="K27" s="50">
        <f t="shared" si="48"/>
        <v>8474.5119957936222</v>
      </c>
      <c r="L27" s="50">
        <f t="shared" si="48"/>
        <v>8368.5</v>
      </c>
      <c r="M27" s="50">
        <f t="shared" si="48"/>
        <v>7872.9599999999991</v>
      </c>
      <c r="N27" s="49">
        <f t="shared" si="49"/>
        <v>-106.01199579362219</v>
      </c>
      <c r="O27" s="49">
        <f t="shared" si="50"/>
        <v>-1.2509510381983284</v>
      </c>
      <c r="P27" s="65">
        <f>SUM('[1]Произв. прогр. Вода (СВОД)'!I30)</f>
        <v>2802.2216067398999</v>
      </c>
      <c r="Q27" s="66">
        <v>3047.97</v>
      </c>
      <c r="R27" s="66">
        <v>2585.19</v>
      </c>
      <c r="S27" s="65">
        <f>SUM('[1]Произв. прогр. Вода (СВОД)'!J30)</f>
        <v>2649.5654616985794</v>
      </c>
      <c r="T27" s="66">
        <v>2814.87</v>
      </c>
      <c r="U27" s="66">
        <v>2550.56</v>
      </c>
      <c r="V27" s="65">
        <f>SUM('[1]Произв. прогр. Вода (СВОД)'!K30)</f>
        <v>2649.5654616985794</v>
      </c>
      <c r="W27" s="66">
        <v>2894.63</v>
      </c>
      <c r="X27" s="66">
        <v>2547.4699999999998</v>
      </c>
      <c r="Y27" s="50">
        <f t="shared" si="51"/>
        <v>8101.3525301370591</v>
      </c>
      <c r="Z27" s="50">
        <f t="shared" si="51"/>
        <v>8757.4700000000012</v>
      </c>
      <c r="AA27" s="50">
        <f t="shared" si="51"/>
        <v>7683.2199999999993</v>
      </c>
      <c r="AB27" s="49">
        <f t="shared" si="52"/>
        <v>656.11746986294202</v>
      </c>
      <c r="AC27" s="49">
        <f t="shared" si="53"/>
        <v>8.0988633369821006</v>
      </c>
      <c r="AD27" s="50">
        <f t="shared" si="54"/>
        <v>16575.86452593068</v>
      </c>
      <c r="AE27" s="50">
        <f t="shared" si="55"/>
        <v>17125.97</v>
      </c>
      <c r="AF27" s="50">
        <f t="shared" si="55"/>
        <v>15556.179999999998</v>
      </c>
      <c r="AG27" s="49">
        <f t="shared" si="56"/>
        <v>550.10547406932164</v>
      </c>
      <c r="AH27" s="49">
        <f t="shared" si="57"/>
        <v>3.3187136225006948</v>
      </c>
      <c r="AI27" s="65">
        <f>SUM('[1]Произв. прогр. Вода (СВОД)'!N30)</f>
        <v>2709.6500444959115</v>
      </c>
      <c r="AJ27" s="66">
        <v>2587.84</v>
      </c>
      <c r="AK27" s="66">
        <v>2365.41</v>
      </c>
      <c r="AL27" s="65">
        <f>SUM('[1]Произв. прогр. Вода (СВОД)'!O30)</f>
        <v>2709.6500444959115</v>
      </c>
      <c r="AM27" s="66">
        <v>2437.04</v>
      </c>
      <c r="AN27" s="66">
        <f>(3069849.77-805270.5)/1000</f>
        <v>2264.5792700000002</v>
      </c>
      <c r="AO27" s="65">
        <f>SUM('[1]Произв. прогр. Вода (СВОД)'!P30)</f>
        <v>2865.7679952253156</v>
      </c>
      <c r="AP27" s="66">
        <v>2983.62</v>
      </c>
      <c r="AQ27" s="66">
        <v>3018.2</v>
      </c>
      <c r="AR27" s="50">
        <f t="shared" si="58"/>
        <v>8285.0680842171387</v>
      </c>
      <c r="AS27" s="50">
        <f t="shared" si="58"/>
        <v>8008.5</v>
      </c>
      <c r="AT27" s="50">
        <f t="shared" si="58"/>
        <v>7648.1892699999999</v>
      </c>
      <c r="AU27" s="49">
        <f t="shared" si="59"/>
        <v>-276.56808421713868</v>
      </c>
      <c r="AV27" s="49">
        <f t="shared" si="60"/>
        <v>-3.3381510134357786</v>
      </c>
      <c r="AW27" s="50">
        <f t="shared" si="61"/>
        <v>24860.932610147818</v>
      </c>
      <c r="AX27" s="50">
        <f t="shared" si="62"/>
        <v>25134.47</v>
      </c>
      <c r="AY27" s="50">
        <f t="shared" si="62"/>
        <v>23204.369269999999</v>
      </c>
      <c r="AZ27" s="49">
        <f t="shared" si="63"/>
        <v>273.53738985218297</v>
      </c>
      <c r="BA27" s="49">
        <f t="shared" si="64"/>
        <v>1.1002700266382186</v>
      </c>
      <c r="BB27" s="65">
        <f>SUM('[1]Произв. прогр. Вода (СВОД)'!S30)</f>
        <v>2883.1144341952495</v>
      </c>
      <c r="BC27" s="65"/>
      <c r="BD27" s="65"/>
      <c r="BE27" s="66">
        <v>2716.43</v>
      </c>
      <c r="BF27" s="66">
        <f>SUM(BE27)</f>
        <v>2716.43</v>
      </c>
      <c r="BG27" s="66">
        <v>0</v>
      </c>
      <c r="BH27" s="66">
        <v>2519.63</v>
      </c>
      <c r="BI27" s="66"/>
      <c r="BJ27" s="66"/>
      <c r="BK27" s="65">
        <f>SUM('[1]Произв. прогр. Вода (СВОД)'!T30)</f>
        <v>2883.1144341952495</v>
      </c>
      <c r="BL27" s="65"/>
      <c r="BM27" s="65"/>
      <c r="BN27" s="66">
        <v>2782.8</v>
      </c>
      <c r="BO27" s="66">
        <f>SUM(BN27)</f>
        <v>2782.8</v>
      </c>
      <c r="BP27" s="66">
        <v>0</v>
      </c>
      <c r="BQ27" s="66">
        <v>2630.84</v>
      </c>
      <c r="BR27" s="66"/>
      <c r="BS27" s="66"/>
      <c r="BT27" s="65">
        <f>SUM('[1]Произв. прогр. Вода (СВОД)'!U30)</f>
        <v>2900.4608731651833</v>
      </c>
      <c r="BU27" s="65"/>
      <c r="BV27" s="65"/>
      <c r="BW27" s="66">
        <v>3035.55</v>
      </c>
      <c r="BX27" s="66">
        <f>SUM(BW27)</f>
        <v>3035.55</v>
      </c>
      <c r="BY27" s="66">
        <v>0</v>
      </c>
      <c r="BZ27" s="66">
        <v>2834.3</v>
      </c>
      <c r="CA27" s="50">
        <f t="shared" si="65"/>
        <v>8666.6897415556814</v>
      </c>
      <c r="CB27" s="50">
        <f t="shared" si="66"/>
        <v>8534.7799999999988</v>
      </c>
      <c r="CC27" s="50">
        <f t="shared" si="67"/>
        <v>7984.77</v>
      </c>
      <c r="CD27" s="49">
        <f t="shared" si="68"/>
        <v>-131.90974155568256</v>
      </c>
      <c r="CE27" s="49">
        <f t="shared" si="69"/>
        <v>-1.5220314270994615</v>
      </c>
      <c r="CF27" s="50">
        <f t="shared" si="70"/>
        <v>33527.622351703496</v>
      </c>
      <c r="CG27" s="50"/>
      <c r="CH27" s="50"/>
      <c r="CI27" s="50">
        <f t="shared" si="71"/>
        <v>33669.25</v>
      </c>
      <c r="CJ27" s="50">
        <f>SUM(CI27)</f>
        <v>33669.25</v>
      </c>
      <c r="CK27" s="50"/>
      <c r="CL27" s="50">
        <f t="shared" si="72"/>
        <v>31189.13927</v>
      </c>
      <c r="CM27" s="50"/>
      <c r="CN27" s="50"/>
      <c r="CO27" s="49">
        <f t="shared" si="73"/>
        <v>141.62764829650405</v>
      </c>
      <c r="CP27" s="49">
        <f t="shared" si="74"/>
        <v>0.42242079325171156</v>
      </c>
      <c r="CQ27" s="4"/>
      <c r="CR27" s="4"/>
    </row>
    <row r="28" spans="1:96" ht="18.75" x14ac:dyDescent="0.3">
      <c r="A28" s="64" t="s">
        <v>54</v>
      </c>
      <c r="B28" s="65">
        <f>SUM('[1]Произв. прогр. Вода (СВОД)'!E31)</f>
        <v>32.012400799739581</v>
      </c>
      <c r="C28" s="66">
        <v>2.46</v>
      </c>
      <c r="D28" s="66">
        <v>4.43</v>
      </c>
      <c r="E28" s="65">
        <f>SUM('[1]Произв. прогр. Вода (СВОД)'!F31)</f>
        <v>32.012400799739581</v>
      </c>
      <c r="F28" s="66">
        <v>3.19</v>
      </c>
      <c r="G28" s="66">
        <v>3.97</v>
      </c>
      <c r="H28" s="65">
        <f>SUM('[1]Произв. прогр. Вода (СВОД)'!G31)</f>
        <v>32.012400799739581</v>
      </c>
      <c r="I28" s="66">
        <v>2.29</v>
      </c>
      <c r="J28" s="66">
        <v>2.39</v>
      </c>
      <c r="K28" s="50">
        <f t="shared" si="48"/>
        <v>96.037202399218742</v>
      </c>
      <c r="L28" s="50">
        <f t="shared" si="48"/>
        <v>7.94</v>
      </c>
      <c r="M28" s="50">
        <f t="shared" si="48"/>
        <v>10.790000000000001</v>
      </c>
      <c r="N28" s="49">
        <f t="shared" si="49"/>
        <v>-88.097202399218745</v>
      </c>
      <c r="O28" s="49">
        <f t="shared" si="50"/>
        <v>-91.732370579690496</v>
      </c>
      <c r="P28" s="65">
        <f>SUM('[1]Произв. прогр. Вода (СВОД)'!I31)</f>
        <v>32.012400799739581</v>
      </c>
      <c r="Q28" s="66">
        <v>5.67</v>
      </c>
      <c r="R28" s="66">
        <v>2.81</v>
      </c>
      <c r="S28" s="65">
        <f>SUM('[1]Произв. прогр. Вода (СВОД)'!J31)</f>
        <v>32.012400799739581</v>
      </c>
      <c r="T28" s="66">
        <v>1.81</v>
      </c>
      <c r="U28" s="66">
        <v>1.67</v>
      </c>
      <c r="V28" s="65">
        <f>SUM('[1]Произв. прогр. Вода (СВОД)'!K31)</f>
        <v>32.012400799739581</v>
      </c>
      <c r="W28" s="66">
        <v>1.53</v>
      </c>
      <c r="X28" s="66">
        <v>2.0099999999999998</v>
      </c>
      <c r="Y28" s="50">
        <f t="shared" si="51"/>
        <v>96.037202399218742</v>
      </c>
      <c r="Z28" s="50">
        <f t="shared" si="51"/>
        <v>9.01</v>
      </c>
      <c r="AA28" s="50">
        <f t="shared" si="51"/>
        <v>6.49</v>
      </c>
      <c r="AB28" s="49">
        <f t="shared" si="52"/>
        <v>-87.027202399218737</v>
      </c>
      <c r="AC28" s="49">
        <f t="shared" si="53"/>
        <v>-90.618219007935934</v>
      </c>
      <c r="AD28" s="50">
        <f t="shared" si="54"/>
        <v>192.07440479843748</v>
      </c>
      <c r="AE28" s="50">
        <f t="shared" si="55"/>
        <v>16.95</v>
      </c>
      <c r="AF28" s="50">
        <f t="shared" si="55"/>
        <v>17.28</v>
      </c>
      <c r="AG28" s="49">
        <f t="shared" si="56"/>
        <v>-175.1244047984375</v>
      </c>
      <c r="AH28" s="49">
        <f t="shared" si="57"/>
        <v>-91.175294793813222</v>
      </c>
      <c r="AI28" s="65">
        <f>SUM('[1]Произв. прогр. Вода (СВОД)'!N31)</f>
        <v>70.956246220614148</v>
      </c>
      <c r="AJ28" s="66">
        <v>2.82</v>
      </c>
      <c r="AK28" s="66">
        <v>2.5099999999999998</v>
      </c>
      <c r="AL28" s="65">
        <f>SUM('[1]Произв. прогр. Вода (СВОД)'!O31)</f>
        <v>70.956246220614148</v>
      </c>
      <c r="AM28" s="66">
        <v>2.82</v>
      </c>
      <c r="AN28" s="66">
        <v>3.12</v>
      </c>
      <c r="AO28" s="65">
        <f>SUM('[1]Произв. прогр. Вода (СВОД)'!P31)</f>
        <v>70.956246220614148</v>
      </c>
      <c r="AP28" s="66">
        <v>3.22</v>
      </c>
      <c r="AQ28" s="66">
        <v>0</v>
      </c>
      <c r="AR28" s="50">
        <f t="shared" si="58"/>
        <v>212.86873866184243</v>
      </c>
      <c r="AS28" s="50">
        <f t="shared" si="58"/>
        <v>8.86</v>
      </c>
      <c r="AT28" s="50">
        <f t="shared" si="58"/>
        <v>5.63</v>
      </c>
      <c r="AU28" s="49">
        <f t="shared" si="59"/>
        <v>-204.00873866184241</v>
      </c>
      <c r="AV28" s="49">
        <f t="shared" si="60"/>
        <v>-95.837810635936179</v>
      </c>
      <c r="AW28" s="50">
        <f t="shared" si="61"/>
        <v>404.94314346027988</v>
      </c>
      <c r="AX28" s="50">
        <f t="shared" si="62"/>
        <v>25.81</v>
      </c>
      <c r="AY28" s="50">
        <f t="shared" si="62"/>
        <v>22.91</v>
      </c>
      <c r="AZ28" s="49">
        <f t="shared" si="63"/>
        <v>-379.13314346027988</v>
      </c>
      <c r="BA28" s="49">
        <f t="shared" si="64"/>
        <v>-93.62626570746427</v>
      </c>
      <c r="BB28" s="65">
        <f>SUM('[1]Произв. прогр. Вода (СВОД)'!S31)</f>
        <v>70.956246220614148</v>
      </c>
      <c r="BC28" s="65"/>
      <c r="BD28" s="65"/>
      <c r="BE28" s="66">
        <v>3.18</v>
      </c>
      <c r="BF28" s="66">
        <v>0</v>
      </c>
      <c r="BG28" s="66">
        <f>SUM(BE28)</f>
        <v>3.18</v>
      </c>
      <c r="BH28" s="66">
        <v>1.1499999999999999</v>
      </c>
      <c r="BI28" s="66"/>
      <c r="BJ28" s="66"/>
      <c r="BK28" s="65">
        <f>SUM('[1]Произв. прогр. Вода (СВОД)'!T31)</f>
        <v>70.956246220614148</v>
      </c>
      <c r="BL28" s="65"/>
      <c r="BM28" s="65"/>
      <c r="BN28" s="66">
        <v>3.26</v>
      </c>
      <c r="BO28" s="66">
        <v>0</v>
      </c>
      <c r="BP28" s="66">
        <f>SUM(BN28)</f>
        <v>3.26</v>
      </c>
      <c r="BQ28" s="66">
        <v>3.21</v>
      </c>
      <c r="BR28" s="66"/>
      <c r="BS28" s="66"/>
      <c r="BT28" s="65">
        <f>SUM('[1]Произв. прогр. Вода (СВОД)'!U31)</f>
        <v>70.956246220614148</v>
      </c>
      <c r="BU28" s="65"/>
      <c r="BV28" s="65"/>
      <c r="BW28" s="66">
        <v>0</v>
      </c>
      <c r="BX28" s="66">
        <v>0</v>
      </c>
      <c r="BY28" s="66">
        <v>0</v>
      </c>
      <c r="BZ28" s="66">
        <v>2.5099999999999998</v>
      </c>
      <c r="CA28" s="50">
        <f t="shared" si="65"/>
        <v>212.86873866184243</v>
      </c>
      <c r="CB28" s="50">
        <f t="shared" si="66"/>
        <v>6.4399999999999995</v>
      </c>
      <c r="CC28" s="50">
        <f t="shared" si="67"/>
        <v>6.8699999999999992</v>
      </c>
      <c r="CD28" s="49">
        <f t="shared" si="68"/>
        <v>-206.42873866184243</v>
      </c>
      <c r="CE28" s="49">
        <f t="shared" si="69"/>
        <v>-96.974661455466034</v>
      </c>
      <c r="CF28" s="50">
        <f t="shared" si="70"/>
        <v>617.81188212212237</v>
      </c>
      <c r="CG28" s="50"/>
      <c r="CH28" s="50"/>
      <c r="CI28" s="50">
        <f t="shared" si="71"/>
        <v>32.25</v>
      </c>
      <c r="CJ28" s="50"/>
      <c r="CK28" s="50">
        <f>SUM(CI28)</f>
        <v>32.25</v>
      </c>
      <c r="CL28" s="50">
        <f t="shared" si="72"/>
        <v>29.78</v>
      </c>
      <c r="CM28" s="50"/>
      <c r="CN28" s="50"/>
      <c r="CO28" s="49">
        <f t="shared" si="73"/>
        <v>-585.56188212212237</v>
      </c>
      <c r="CP28" s="49">
        <f t="shared" si="74"/>
        <v>-94.77996443039838</v>
      </c>
      <c r="CQ28" s="4"/>
      <c r="CR28" s="4"/>
    </row>
    <row r="29" spans="1:96" ht="18.75" x14ac:dyDescent="0.3">
      <c r="A29" s="64" t="s">
        <v>55</v>
      </c>
      <c r="B29" s="65">
        <f>SUM('[1]Произв. прогр. Вода (СВОД)'!E32)</f>
        <v>985.90359441187707</v>
      </c>
      <c r="C29" s="65">
        <f>SUM(C30:C31)</f>
        <v>1014.32</v>
      </c>
      <c r="D29" s="65">
        <f>SUM(D30:D31)</f>
        <v>990.32</v>
      </c>
      <c r="E29" s="65">
        <f>SUM('[1]Произв. прогр. Вода (СВОД)'!F32)</f>
        <v>980.13807631590123</v>
      </c>
      <c r="F29" s="65">
        <f t="shared" ref="F29:G29" si="75">SUM(F30:F31)</f>
        <v>1016.01</v>
      </c>
      <c r="G29" s="65">
        <f t="shared" si="75"/>
        <v>997.64</v>
      </c>
      <c r="H29" s="65">
        <f>SUM('[1]Произв. прогр. Вода (СВОД)'!G32)</f>
        <v>980.13807631590123</v>
      </c>
      <c r="I29" s="65">
        <f t="shared" ref="I29:J29" si="76">SUM(I30:I31)</f>
        <v>893.54</v>
      </c>
      <c r="J29" s="65">
        <f t="shared" si="76"/>
        <v>896.35</v>
      </c>
      <c r="K29" s="50">
        <f t="shared" si="48"/>
        <v>2946.1797470436795</v>
      </c>
      <c r="L29" s="50">
        <f t="shared" si="48"/>
        <v>2923.87</v>
      </c>
      <c r="M29" s="50">
        <f t="shared" si="48"/>
        <v>2884.31</v>
      </c>
      <c r="N29" s="49">
        <f t="shared" si="49"/>
        <v>-22.309747043679636</v>
      </c>
      <c r="O29" s="49">
        <f t="shared" si="50"/>
        <v>-0.75724324240794105</v>
      </c>
      <c r="P29" s="65">
        <f>SUM('[1]Произв. прогр. Вода (СВОД)'!I32)</f>
        <v>974.37255821992517</v>
      </c>
      <c r="Q29" s="65">
        <f t="shared" ref="Q29:R29" si="77">SUM(Q30:Q31)</f>
        <v>928.49</v>
      </c>
      <c r="R29" s="65">
        <f t="shared" si="77"/>
        <v>954.41</v>
      </c>
      <c r="S29" s="65">
        <f>SUM('[1]Произв. прогр. Вода (СВОД)'!J32)</f>
        <v>922.48289535614231</v>
      </c>
      <c r="T29" s="65">
        <f t="shared" ref="T29:U29" si="78">SUM(T30:T31)</f>
        <v>933.21</v>
      </c>
      <c r="U29" s="65">
        <f t="shared" si="78"/>
        <v>860.94</v>
      </c>
      <c r="V29" s="65">
        <f>SUM('[1]Произв. прогр. Вода (СВОД)'!K32)</f>
        <v>922.48289535614231</v>
      </c>
      <c r="W29" s="65">
        <f t="shared" ref="W29:X29" si="79">SUM(W30:W31)</f>
        <v>965.03</v>
      </c>
      <c r="X29" s="65">
        <f t="shared" si="79"/>
        <v>901.47</v>
      </c>
      <c r="Y29" s="50">
        <f t="shared" si="51"/>
        <v>2819.3383489322096</v>
      </c>
      <c r="Z29" s="50">
        <f t="shared" si="51"/>
        <v>2826.73</v>
      </c>
      <c r="AA29" s="50">
        <f t="shared" si="51"/>
        <v>2716.8199999999997</v>
      </c>
      <c r="AB29" s="49">
        <f t="shared" si="52"/>
        <v>7.3916510677904625</v>
      </c>
      <c r="AC29" s="49">
        <f t="shared" si="53"/>
        <v>0.26217680012014033</v>
      </c>
      <c r="AD29" s="50">
        <f t="shared" si="54"/>
        <v>5765.5180959758891</v>
      </c>
      <c r="AE29" s="50">
        <f t="shared" si="55"/>
        <v>5750.6</v>
      </c>
      <c r="AF29" s="50">
        <f t="shared" si="55"/>
        <v>5601.1299999999992</v>
      </c>
      <c r="AG29" s="49">
        <f t="shared" si="56"/>
        <v>-14.918095975888718</v>
      </c>
      <c r="AH29" s="49">
        <f t="shared" si="57"/>
        <v>-0.25874684161170142</v>
      </c>
      <c r="AI29" s="65">
        <f>SUM('[1]Произв. прогр. Вода (СВОД)'!N32)</f>
        <v>943.40217465170485</v>
      </c>
      <c r="AJ29" s="65">
        <f t="shared" ref="AJ29:AK29" si="80">SUM(AJ30:AJ31)</f>
        <v>831.85</v>
      </c>
      <c r="AK29" s="65">
        <f t="shared" si="80"/>
        <v>663.89</v>
      </c>
      <c r="AL29" s="65">
        <f>SUM('[1]Произв. прогр. Вода (СВОД)'!O32)</f>
        <v>943.40217465170485</v>
      </c>
      <c r="AM29" s="65">
        <f t="shared" ref="AM29:AN29" si="81">SUM(AM30:AM31)</f>
        <v>714.2</v>
      </c>
      <c r="AN29" s="65">
        <f t="shared" si="81"/>
        <v>805.27</v>
      </c>
      <c r="AO29" s="65">
        <f>SUM('[1]Произв. прогр. Вода (СВОД)'!P32)</f>
        <v>996.46854697586321</v>
      </c>
      <c r="AP29" s="65">
        <f t="shared" ref="AP29:AQ29" si="82">SUM(AP30:AP31)</f>
        <v>1003.64</v>
      </c>
      <c r="AQ29" s="65">
        <f t="shared" si="82"/>
        <v>965.28</v>
      </c>
      <c r="AR29" s="50">
        <f t="shared" si="58"/>
        <v>2883.272896279273</v>
      </c>
      <c r="AS29" s="50">
        <f t="shared" si="58"/>
        <v>2549.69</v>
      </c>
      <c r="AT29" s="50">
        <f t="shared" si="58"/>
        <v>2434.4399999999996</v>
      </c>
      <c r="AU29" s="49">
        <f t="shared" si="59"/>
        <v>-333.58289627927297</v>
      </c>
      <c r="AV29" s="49">
        <f t="shared" si="60"/>
        <v>-11.569591512123111</v>
      </c>
      <c r="AW29" s="50">
        <f t="shared" si="61"/>
        <v>8648.7909922551626</v>
      </c>
      <c r="AX29" s="50">
        <f t="shared" si="62"/>
        <v>8300.2900000000009</v>
      </c>
      <c r="AY29" s="50">
        <f t="shared" si="62"/>
        <v>8035.5699999999988</v>
      </c>
      <c r="AZ29" s="49">
        <f t="shared" si="63"/>
        <v>-348.50099225516169</v>
      </c>
      <c r="BA29" s="49">
        <f t="shared" si="64"/>
        <v>-4.0294764038955053</v>
      </c>
      <c r="BB29" s="65">
        <f>SUM('[1]Произв. прогр. Вода (СВОД)'!S32)</f>
        <v>1002.3648105674365</v>
      </c>
      <c r="BC29" s="65"/>
      <c r="BD29" s="65"/>
      <c r="BE29" s="65">
        <f t="shared" ref="BE29" si="83">SUM(BE30:BE31)</f>
        <v>1003.35</v>
      </c>
      <c r="BF29" s="65">
        <f>SUM(BE29)</f>
        <v>1003.35</v>
      </c>
      <c r="BG29" s="65">
        <v>0</v>
      </c>
      <c r="BH29" s="65">
        <f t="shared" ref="BH29" si="84">SUM(BH30:BH31)</f>
        <v>985.2</v>
      </c>
      <c r="BI29" s="65"/>
      <c r="BJ29" s="65"/>
      <c r="BK29" s="65">
        <f>SUM('[1]Произв. прогр. Вода (СВОД)'!T32)</f>
        <v>1002.3648105674365</v>
      </c>
      <c r="BL29" s="65"/>
      <c r="BM29" s="65"/>
      <c r="BN29" s="65">
        <f>SUM(BN30:BN31)</f>
        <v>982.35</v>
      </c>
      <c r="BO29" s="65">
        <f>SUM(BN29)</f>
        <v>982.35</v>
      </c>
      <c r="BP29" s="65">
        <v>0</v>
      </c>
      <c r="BQ29" s="65">
        <f t="shared" ref="BQ29" si="85">SUM(BQ30:BQ31)</f>
        <v>976.77</v>
      </c>
      <c r="BR29" s="65"/>
      <c r="BS29" s="65"/>
      <c r="BT29" s="65">
        <f>SUM('[1]Произв. прогр. Вода (СВОД)'!U32)</f>
        <v>1008.2610741590096</v>
      </c>
      <c r="BU29" s="65"/>
      <c r="BV29" s="65"/>
      <c r="BW29" s="65">
        <f>SUM(BW30:BW31)</f>
        <v>1017.02</v>
      </c>
      <c r="BX29" s="65">
        <f>SUM(BW29)</f>
        <v>1017.02</v>
      </c>
      <c r="BY29" s="65">
        <v>0</v>
      </c>
      <c r="BZ29" s="65">
        <f t="shared" ref="BZ29" si="86">SUM(BZ30:BZ31)</f>
        <v>887.28</v>
      </c>
      <c r="CA29" s="50">
        <f t="shared" si="65"/>
        <v>3012.9906952938827</v>
      </c>
      <c r="CB29" s="50">
        <f t="shared" si="66"/>
        <v>3002.7200000000003</v>
      </c>
      <c r="CC29" s="50">
        <f t="shared" si="67"/>
        <v>2849.25</v>
      </c>
      <c r="CD29" s="49">
        <f t="shared" si="68"/>
        <v>-10.270695293882454</v>
      </c>
      <c r="CE29" s="49">
        <f t="shared" si="69"/>
        <v>-0.34088041857960882</v>
      </c>
      <c r="CF29" s="50">
        <f t="shared" si="70"/>
        <v>11661.781687549046</v>
      </c>
      <c r="CG29" s="50"/>
      <c r="CH29" s="50"/>
      <c r="CI29" s="50">
        <f t="shared" si="71"/>
        <v>11303.010000000002</v>
      </c>
      <c r="CJ29" s="50">
        <f>SUM(CI29)</f>
        <v>11303.010000000002</v>
      </c>
      <c r="CK29" s="50"/>
      <c r="CL29" s="50">
        <f t="shared" si="72"/>
        <v>10884.82</v>
      </c>
      <c r="CM29" s="50"/>
      <c r="CN29" s="50"/>
      <c r="CO29" s="49">
        <f t="shared" si="73"/>
        <v>-358.77168754904415</v>
      </c>
      <c r="CP29" s="49">
        <f t="shared" si="74"/>
        <v>-3.0764740514058371</v>
      </c>
      <c r="CQ29" s="4"/>
      <c r="CR29" s="4"/>
    </row>
    <row r="30" spans="1:96" ht="18.75" x14ac:dyDescent="0.3">
      <c r="A30" s="67" t="s">
        <v>46</v>
      </c>
      <c r="B30" s="68">
        <f>SUM('[1]Произв. прогр. Вода (СВОД)'!E33)</f>
        <v>985.90359441187707</v>
      </c>
      <c r="C30" s="69">
        <v>1014.32</v>
      </c>
      <c r="D30" s="69">
        <v>990.32</v>
      </c>
      <c r="E30" s="68">
        <f>SUM('[1]Произв. прогр. Вода (СВОД)'!F33)</f>
        <v>980.13807631590123</v>
      </c>
      <c r="F30" s="69">
        <v>1016.01</v>
      </c>
      <c r="G30" s="69">
        <v>997.64</v>
      </c>
      <c r="H30" s="68">
        <f>SUM('[1]Произв. прогр. Вода (СВОД)'!G33)</f>
        <v>980.13807631590123</v>
      </c>
      <c r="I30" s="69">
        <v>893.54</v>
      </c>
      <c r="J30" s="69">
        <v>896.35</v>
      </c>
      <c r="K30" s="59">
        <f t="shared" si="48"/>
        <v>2946.1797470436795</v>
      </c>
      <c r="L30" s="59">
        <f t="shared" si="48"/>
        <v>2923.87</v>
      </c>
      <c r="M30" s="59">
        <f t="shared" si="48"/>
        <v>2884.31</v>
      </c>
      <c r="N30" s="58">
        <f t="shared" si="49"/>
        <v>-22.309747043679636</v>
      </c>
      <c r="O30" s="58">
        <f t="shared" si="50"/>
        <v>-0.75724324240794105</v>
      </c>
      <c r="P30" s="68">
        <f>SUM('[1]Произв. прогр. Вода (СВОД)'!I33)</f>
        <v>974.37255821992517</v>
      </c>
      <c r="Q30" s="69">
        <v>928.49</v>
      </c>
      <c r="R30" s="69">
        <v>954.41</v>
      </c>
      <c r="S30" s="68">
        <f>SUM('[1]Произв. прогр. Вода (СВОД)'!J33)</f>
        <v>922.48289535614231</v>
      </c>
      <c r="T30" s="69">
        <v>933.21</v>
      </c>
      <c r="U30" s="69">
        <v>860.94</v>
      </c>
      <c r="V30" s="68">
        <f>SUM('[1]Произв. прогр. Вода (СВОД)'!K33)</f>
        <v>922.48289535614231</v>
      </c>
      <c r="W30" s="69">
        <v>965.03</v>
      </c>
      <c r="X30" s="69">
        <v>901.47</v>
      </c>
      <c r="Y30" s="59">
        <f t="shared" si="51"/>
        <v>2819.3383489322096</v>
      </c>
      <c r="Z30" s="59">
        <f t="shared" si="51"/>
        <v>2826.73</v>
      </c>
      <c r="AA30" s="59">
        <f t="shared" si="51"/>
        <v>2716.8199999999997</v>
      </c>
      <c r="AB30" s="58">
        <f t="shared" si="52"/>
        <v>7.3916510677904625</v>
      </c>
      <c r="AC30" s="58">
        <f t="shared" si="53"/>
        <v>0.26217680012014033</v>
      </c>
      <c r="AD30" s="59">
        <f t="shared" si="54"/>
        <v>5765.5180959758891</v>
      </c>
      <c r="AE30" s="59">
        <f t="shared" si="55"/>
        <v>5750.6</v>
      </c>
      <c r="AF30" s="59">
        <f t="shared" si="55"/>
        <v>5601.1299999999992</v>
      </c>
      <c r="AG30" s="58">
        <f t="shared" si="56"/>
        <v>-14.918095975888718</v>
      </c>
      <c r="AH30" s="58">
        <f t="shared" si="57"/>
        <v>-0.25874684161170142</v>
      </c>
      <c r="AI30" s="68">
        <f>SUM('[1]Произв. прогр. Вода (СВОД)'!N33)</f>
        <v>943.40217465170485</v>
      </c>
      <c r="AJ30" s="69">
        <v>831.85</v>
      </c>
      <c r="AK30" s="69">
        <v>663.89</v>
      </c>
      <c r="AL30" s="68">
        <f>SUM('[1]Произв. прогр. Вода (СВОД)'!O33)</f>
        <v>943.40217465170485</v>
      </c>
      <c r="AM30" s="69">
        <v>714.2</v>
      </c>
      <c r="AN30" s="69">
        <v>805.27</v>
      </c>
      <c r="AO30" s="68">
        <f>SUM('[1]Произв. прогр. Вода (СВОД)'!P33)</f>
        <v>996.46854697586321</v>
      </c>
      <c r="AP30" s="69">
        <v>1003.64</v>
      </c>
      <c r="AQ30" s="69">
        <v>965.28</v>
      </c>
      <c r="AR30" s="59">
        <f t="shared" si="58"/>
        <v>2883.272896279273</v>
      </c>
      <c r="AS30" s="59">
        <f t="shared" si="58"/>
        <v>2549.69</v>
      </c>
      <c r="AT30" s="59">
        <f t="shared" si="58"/>
        <v>2434.4399999999996</v>
      </c>
      <c r="AU30" s="58">
        <f t="shared" si="59"/>
        <v>-333.58289627927297</v>
      </c>
      <c r="AV30" s="58">
        <f t="shared" si="60"/>
        <v>-11.569591512123111</v>
      </c>
      <c r="AW30" s="59">
        <f t="shared" si="61"/>
        <v>8648.7909922551626</v>
      </c>
      <c r="AX30" s="59">
        <f t="shared" si="62"/>
        <v>8300.2900000000009</v>
      </c>
      <c r="AY30" s="59">
        <f t="shared" si="62"/>
        <v>8035.5699999999988</v>
      </c>
      <c r="AZ30" s="58">
        <f t="shared" si="63"/>
        <v>-348.50099225516169</v>
      </c>
      <c r="BA30" s="58">
        <f t="shared" si="64"/>
        <v>-4.0294764038955053</v>
      </c>
      <c r="BB30" s="68">
        <f>SUM('[1]Произв. прогр. Вода (СВОД)'!S33)</f>
        <v>1002.3648105674365</v>
      </c>
      <c r="BC30" s="68"/>
      <c r="BD30" s="68"/>
      <c r="BE30" s="69">
        <v>1003.35</v>
      </c>
      <c r="BF30" s="69">
        <f>SUM(BE30)</f>
        <v>1003.35</v>
      </c>
      <c r="BG30" s="69">
        <v>0</v>
      </c>
      <c r="BH30" s="69">
        <v>985.2</v>
      </c>
      <c r="BI30" s="69"/>
      <c r="BJ30" s="69"/>
      <c r="BK30" s="68">
        <f>SUM('[1]Произв. прогр. Вода (СВОД)'!T33)</f>
        <v>1002.3648105674365</v>
      </c>
      <c r="BL30" s="68"/>
      <c r="BM30" s="68"/>
      <c r="BN30" s="69">
        <v>982.35</v>
      </c>
      <c r="BO30" s="69">
        <f>SUM(BN30)</f>
        <v>982.35</v>
      </c>
      <c r="BP30" s="69">
        <v>0</v>
      </c>
      <c r="BQ30" s="69">
        <v>976.77</v>
      </c>
      <c r="BR30" s="69"/>
      <c r="BS30" s="69"/>
      <c r="BT30" s="68">
        <f>SUM('[1]Произв. прогр. Вода (СВОД)'!U33)</f>
        <v>1008.2610741590096</v>
      </c>
      <c r="BU30" s="68"/>
      <c r="BV30" s="68"/>
      <c r="BW30" s="69">
        <v>1017.02</v>
      </c>
      <c r="BX30" s="69">
        <v>1017.02</v>
      </c>
      <c r="BY30" s="69">
        <v>0</v>
      </c>
      <c r="BZ30" s="69">
        <v>887.28</v>
      </c>
      <c r="CA30" s="59">
        <f t="shared" si="65"/>
        <v>3012.9906952938827</v>
      </c>
      <c r="CB30" s="59">
        <f t="shared" si="66"/>
        <v>3002.7200000000003</v>
      </c>
      <c r="CC30" s="59">
        <f t="shared" si="67"/>
        <v>2849.25</v>
      </c>
      <c r="CD30" s="58">
        <f t="shared" si="68"/>
        <v>-10.270695293882454</v>
      </c>
      <c r="CE30" s="58">
        <f t="shared" si="69"/>
        <v>-0.34088041857960882</v>
      </c>
      <c r="CF30" s="59">
        <f t="shared" si="70"/>
        <v>11661.781687549046</v>
      </c>
      <c r="CG30" s="59"/>
      <c r="CH30" s="59"/>
      <c r="CI30" s="59">
        <f t="shared" si="71"/>
        <v>11303.010000000002</v>
      </c>
      <c r="CJ30" s="59">
        <f>SUM(CI30)</f>
        <v>11303.010000000002</v>
      </c>
      <c r="CK30" s="59"/>
      <c r="CL30" s="59">
        <f t="shared" si="72"/>
        <v>10884.82</v>
      </c>
      <c r="CM30" s="59"/>
      <c r="CN30" s="59"/>
      <c r="CO30" s="58">
        <f t="shared" si="73"/>
        <v>-358.77168754904415</v>
      </c>
      <c r="CP30" s="58">
        <f t="shared" si="74"/>
        <v>-3.0764740514058371</v>
      </c>
      <c r="CQ30" s="4"/>
      <c r="CR30" s="4"/>
    </row>
    <row r="31" spans="1:96" ht="18.75" x14ac:dyDescent="0.3">
      <c r="A31" s="67" t="s">
        <v>47</v>
      </c>
      <c r="B31" s="68">
        <f>SUM('[1]Произв. прогр. Вода (СВОД)'!E34)</f>
        <v>0</v>
      </c>
      <c r="C31" s="69"/>
      <c r="D31" s="69">
        <v>0</v>
      </c>
      <c r="E31" s="68">
        <f>SUM('[1]Произв. прогр. Вода (СВОД)'!F34)</f>
        <v>0</v>
      </c>
      <c r="F31" s="69"/>
      <c r="G31" s="69">
        <v>0</v>
      </c>
      <c r="H31" s="68">
        <f>SUM('[1]Произв. прогр. Вода (СВОД)'!G34)</f>
        <v>0</v>
      </c>
      <c r="I31" s="69"/>
      <c r="J31" s="69">
        <v>0</v>
      </c>
      <c r="K31" s="59">
        <f t="shared" si="48"/>
        <v>0</v>
      </c>
      <c r="L31" s="59">
        <f t="shared" si="48"/>
        <v>0</v>
      </c>
      <c r="M31" s="59">
        <f t="shared" si="48"/>
        <v>0</v>
      </c>
      <c r="N31" s="58">
        <f t="shared" si="49"/>
        <v>0</v>
      </c>
      <c r="O31" s="58" t="e">
        <f t="shared" si="50"/>
        <v>#DIV/0!</v>
      </c>
      <c r="P31" s="68">
        <f>SUM('[1]Произв. прогр. Вода (СВОД)'!I34)</f>
        <v>0</v>
      </c>
      <c r="Q31" s="69">
        <v>0</v>
      </c>
      <c r="R31" s="69">
        <v>0</v>
      </c>
      <c r="S31" s="68">
        <f>SUM('[1]Произв. прогр. Вода (СВОД)'!J34)</f>
        <v>0</v>
      </c>
      <c r="T31" s="69">
        <v>0</v>
      </c>
      <c r="U31" s="69">
        <v>0</v>
      </c>
      <c r="V31" s="68">
        <f>SUM('[1]Произв. прогр. Вода (СВОД)'!K34)</f>
        <v>0</v>
      </c>
      <c r="W31" s="69">
        <v>0</v>
      </c>
      <c r="X31" s="69">
        <v>0</v>
      </c>
      <c r="Y31" s="59">
        <f t="shared" si="51"/>
        <v>0</v>
      </c>
      <c r="Z31" s="59">
        <f t="shared" si="51"/>
        <v>0</v>
      </c>
      <c r="AA31" s="59">
        <f t="shared" si="51"/>
        <v>0</v>
      </c>
      <c r="AB31" s="58">
        <f t="shared" si="52"/>
        <v>0</v>
      </c>
      <c r="AC31" s="58" t="e">
        <f t="shared" si="53"/>
        <v>#DIV/0!</v>
      </c>
      <c r="AD31" s="59">
        <f t="shared" si="54"/>
        <v>0</v>
      </c>
      <c r="AE31" s="59">
        <f t="shared" si="55"/>
        <v>0</v>
      </c>
      <c r="AF31" s="59">
        <f t="shared" si="55"/>
        <v>0</v>
      </c>
      <c r="AG31" s="58">
        <f t="shared" si="56"/>
        <v>0</v>
      </c>
      <c r="AH31" s="58" t="e">
        <f t="shared" si="57"/>
        <v>#DIV/0!</v>
      </c>
      <c r="AI31" s="68">
        <f>SUM('[1]Произв. прогр. Вода (СВОД)'!N34)</f>
        <v>0</v>
      </c>
      <c r="AJ31" s="69">
        <v>0</v>
      </c>
      <c r="AK31" s="69">
        <v>0</v>
      </c>
      <c r="AL31" s="68">
        <f>SUM('[1]Произв. прогр. Вода (СВОД)'!O34)</f>
        <v>0</v>
      </c>
      <c r="AM31" s="69">
        <v>0</v>
      </c>
      <c r="AN31" s="69">
        <v>0</v>
      </c>
      <c r="AO31" s="68">
        <f>SUM('[1]Произв. прогр. Вода (СВОД)'!P34)</f>
        <v>0</v>
      </c>
      <c r="AP31" s="69">
        <v>0</v>
      </c>
      <c r="AQ31" s="69">
        <v>0</v>
      </c>
      <c r="AR31" s="59">
        <f t="shared" si="58"/>
        <v>0</v>
      </c>
      <c r="AS31" s="59">
        <f t="shared" si="58"/>
        <v>0</v>
      </c>
      <c r="AT31" s="59">
        <f t="shared" si="58"/>
        <v>0</v>
      </c>
      <c r="AU31" s="58">
        <f t="shared" si="59"/>
        <v>0</v>
      </c>
      <c r="AV31" s="58" t="e">
        <f t="shared" si="60"/>
        <v>#DIV/0!</v>
      </c>
      <c r="AW31" s="59">
        <f t="shared" si="61"/>
        <v>0</v>
      </c>
      <c r="AX31" s="59">
        <f t="shared" si="62"/>
        <v>0</v>
      </c>
      <c r="AY31" s="59">
        <f t="shared" si="62"/>
        <v>0</v>
      </c>
      <c r="AZ31" s="58">
        <f t="shared" si="63"/>
        <v>0</v>
      </c>
      <c r="BA31" s="58" t="e">
        <f t="shared" si="64"/>
        <v>#DIV/0!</v>
      </c>
      <c r="BB31" s="68">
        <f>SUM('[1]Произв. прогр. Вода (СВОД)'!S34)</f>
        <v>0</v>
      </c>
      <c r="BC31" s="68"/>
      <c r="BD31" s="68"/>
      <c r="BE31" s="69">
        <v>0</v>
      </c>
      <c r="BF31" s="69">
        <v>0</v>
      </c>
      <c r="BG31" s="69">
        <v>0</v>
      </c>
      <c r="BH31" s="69">
        <v>0</v>
      </c>
      <c r="BI31" s="69"/>
      <c r="BJ31" s="69"/>
      <c r="BK31" s="68">
        <f>SUM('[1]Произв. прогр. Вода (СВОД)'!T34)</f>
        <v>0</v>
      </c>
      <c r="BL31" s="68"/>
      <c r="BM31" s="68"/>
      <c r="BN31" s="69">
        <v>0</v>
      </c>
      <c r="BO31" s="69">
        <v>0</v>
      </c>
      <c r="BP31" s="69">
        <v>0</v>
      </c>
      <c r="BQ31" s="69">
        <v>0</v>
      </c>
      <c r="BR31" s="69"/>
      <c r="BS31" s="69"/>
      <c r="BT31" s="68">
        <f>SUM('[1]Произв. прогр. Вода (СВОД)'!U34)</f>
        <v>0</v>
      </c>
      <c r="BU31" s="68"/>
      <c r="BV31" s="68"/>
      <c r="BW31" s="69">
        <v>0</v>
      </c>
      <c r="BX31" s="69">
        <v>0</v>
      </c>
      <c r="BY31" s="69">
        <v>0</v>
      </c>
      <c r="BZ31" s="69">
        <v>0</v>
      </c>
      <c r="CA31" s="59">
        <f t="shared" si="65"/>
        <v>0</v>
      </c>
      <c r="CB31" s="59">
        <f t="shared" si="66"/>
        <v>0</v>
      </c>
      <c r="CC31" s="59">
        <f t="shared" si="67"/>
        <v>0</v>
      </c>
      <c r="CD31" s="58">
        <f t="shared" si="68"/>
        <v>0</v>
      </c>
      <c r="CE31" s="58" t="e">
        <f t="shared" si="69"/>
        <v>#DIV/0!</v>
      </c>
      <c r="CF31" s="59">
        <f t="shared" si="70"/>
        <v>0</v>
      </c>
      <c r="CG31" s="59"/>
      <c r="CH31" s="59"/>
      <c r="CI31" s="59">
        <f t="shared" si="71"/>
        <v>0</v>
      </c>
      <c r="CJ31" s="59">
        <f>SUM(CI31)</f>
        <v>0</v>
      </c>
      <c r="CK31" s="59"/>
      <c r="CL31" s="59">
        <f t="shared" si="72"/>
        <v>0</v>
      </c>
      <c r="CM31" s="59"/>
      <c r="CN31" s="59"/>
      <c r="CO31" s="58">
        <f t="shared" si="73"/>
        <v>0</v>
      </c>
      <c r="CP31" s="58" t="e">
        <f t="shared" si="74"/>
        <v>#DIV/0!</v>
      </c>
      <c r="CQ31" s="4"/>
      <c r="CR31" s="4"/>
    </row>
    <row r="32" spans="1:96" ht="18.75" x14ac:dyDescent="0.3">
      <c r="A32" s="70" t="s">
        <v>56</v>
      </c>
      <c r="B32" s="71">
        <f>SUM('[1]Произв. прогр. Вода (СВОД)'!E35)</f>
        <v>11125.100198526072</v>
      </c>
      <c r="C32" s="71">
        <f t="shared" ref="C32:BY32" si="87">SUM(C25+C26+C27+C28+C29)</f>
        <v>11502.369999999999</v>
      </c>
      <c r="D32" s="71">
        <f t="shared" ref="D32" si="88">SUM(D25+D26+D27+D28+D29)</f>
        <v>10033.18</v>
      </c>
      <c r="E32" s="71">
        <f>SUM('[1]Произв. прогр. Вода (СВОД)'!F35)</f>
        <v>11059.852190578795</v>
      </c>
      <c r="F32" s="71">
        <f t="shared" si="87"/>
        <v>11366.300000000001</v>
      </c>
      <c r="G32" s="71">
        <f t="shared" ref="G32" si="89">SUM(G25+G26+G27+G28+G29)</f>
        <v>10574.24</v>
      </c>
      <c r="H32" s="71">
        <f>SUM('[1]Произв. прогр. Вода (СВОД)'!G35)</f>
        <v>11059.852190578795</v>
      </c>
      <c r="I32" s="71">
        <f t="shared" si="87"/>
        <v>10711.810000000001</v>
      </c>
      <c r="J32" s="71">
        <f t="shared" ref="J32" si="90">SUM(J25+J26+J27+J28+J29)</f>
        <v>10143.49</v>
      </c>
      <c r="K32" s="44">
        <f t="shared" si="48"/>
        <v>33244.80457968366</v>
      </c>
      <c r="L32" s="44">
        <f t="shared" si="48"/>
        <v>33580.479999999996</v>
      </c>
      <c r="M32" s="44">
        <f t="shared" si="48"/>
        <v>30750.909999999996</v>
      </c>
      <c r="N32" s="43">
        <f t="shared" si="49"/>
        <v>335.67542031633639</v>
      </c>
      <c r="O32" s="43">
        <f t="shared" si="50"/>
        <v>1.0097079064241878</v>
      </c>
      <c r="P32" s="71">
        <f>SUM('[1]Произв. прогр. Вода (СВОД)'!I35)</f>
        <v>10994.604182631514</v>
      </c>
      <c r="Q32" s="71">
        <f t="shared" si="87"/>
        <v>11542.13</v>
      </c>
      <c r="R32" s="71">
        <f t="shared" ref="R32" si="91">SUM(R25+R26+R27+R28+R29)</f>
        <v>11193.689999999999</v>
      </c>
      <c r="S32" s="71">
        <f>SUM('[1]Произв. прогр. Вода (СВОД)'!J35)</f>
        <v>10407.372111106011</v>
      </c>
      <c r="T32" s="71">
        <f t="shared" si="87"/>
        <v>10990.189999999999</v>
      </c>
      <c r="U32" s="71">
        <f t="shared" ref="U32" si="92">SUM(U25+U26+U27+U28+U29)</f>
        <v>10402.450000000001</v>
      </c>
      <c r="V32" s="71">
        <f>SUM('[1]Произв. прогр. Вода (СВОД)'!K35)</f>
        <v>10407.372111106011</v>
      </c>
      <c r="W32" s="71">
        <f t="shared" si="87"/>
        <v>11707.080000000002</v>
      </c>
      <c r="X32" s="71">
        <f t="shared" ref="X32" si="93">SUM(X25+X26+X27+X28+X29)</f>
        <v>10084.719999999999</v>
      </c>
      <c r="Y32" s="44">
        <f t="shared" si="51"/>
        <v>31809.348404843538</v>
      </c>
      <c r="Z32" s="44">
        <f t="shared" si="51"/>
        <v>34239.4</v>
      </c>
      <c r="AA32" s="44">
        <f t="shared" si="51"/>
        <v>31680.86</v>
      </c>
      <c r="AB32" s="43">
        <f t="shared" si="52"/>
        <v>2430.051595156463</v>
      </c>
      <c r="AC32" s="43">
        <f t="shared" si="53"/>
        <v>7.6394258826956811</v>
      </c>
      <c r="AD32" s="44">
        <f t="shared" si="54"/>
        <v>65054.152984527202</v>
      </c>
      <c r="AE32" s="44">
        <f t="shared" si="55"/>
        <v>67819.88</v>
      </c>
      <c r="AF32" s="44">
        <f t="shared" si="55"/>
        <v>62431.77</v>
      </c>
      <c r="AG32" s="43">
        <f t="shared" si="56"/>
        <v>2765.727015472803</v>
      </c>
      <c r="AH32" s="43">
        <f t="shared" si="57"/>
        <v>4.2514226818549421</v>
      </c>
      <c r="AI32" s="71">
        <f>SUM('[1]Произв. прогр. Вода (СВОД)'!N35)</f>
        <v>10681.599503424553</v>
      </c>
      <c r="AJ32" s="71">
        <f t="shared" si="87"/>
        <v>10470.870000000001</v>
      </c>
      <c r="AK32" s="71">
        <f t="shared" ref="AK32" si="94">SUM(AK25+AK26+AK27+AK28+AK29)</f>
        <v>9567.48</v>
      </c>
      <c r="AL32" s="71">
        <f>SUM('[1]Произв. прогр. Вода (СВОД)'!O35)</f>
        <v>10681.599503424553</v>
      </c>
      <c r="AM32" s="71">
        <f t="shared" si="87"/>
        <v>10899.82</v>
      </c>
      <c r="AN32" s="71">
        <f t="shared" ref="AN32" si="95">SUM(AN25+AN26+AN27+AN28+AN29)</f>
        <v>10046.849270000001</v>
      </c>
      <c r="AO32" s="71">
        <f>SUM('[1]Произв. прогр. Вода (СВОД)'!P35)</f>
        <v>11282.148322368781</v>
      </c>
      <c r="AP32" s="71">
        <f t="shared" si="87"/>
        <v>11247.569999999998</v>
      </c>
      <c r="AQ32" s="71">
        <f t="shared" ref="AQ32" si="96">SUM(AQ25+AQ26+AQ27+AQ28+AQ29)</f>
        <v>11227.92</v>
      </c>
      <c r="AR32" s="44">
        <f t="shared" si="58"/>
        <v>32645.34732921789</v>
      </c>
      <c r="AS32" s="44">
        <f t="shared" si="58"/>
        <v>32618.260000000002</v>
      </c>
      <c r="AT32" s="44">
        <f t="shared" si="58"/>
        <v>30842.24927</v>
      </c>
      <c r="AU32" s="43">
        <f t="shared" si="59"/>
        <v>-27.0873292178876</v>
      </c>
      <c r="AV32" s="43">
        <f t="shared" si="60"/>
        <v>-8.2974547474470237E-2</v>
      </c>
      <c r="AW32" s="44">
        <f t="shared" si="61"/>
        <v>97699.500313745084</v>
      </c>
      <c r="AX32" s="44">
        <f t="shared" si="62"/>
        <v>100438.14000000001</v>
      </c>
      <c r="AY32" s="44">
        <f t="shared" si="62"/>
        <v>93274.01926999999</v>
      </c>
      <c r="AZ32" s="43">
        <f t="shared" si="63"/>
        <v>2738.63968625493</v>
      </c>
      <c r="BA32" s="43">
        <f t="shared" si="64"/>
        <v>2.8031255814617899</v>
      </c>
      <c r="BB32" s="71">
        <f>SUM('[1]Произв. прогр. Вода (СВОД)'!S35)</f>
        <v>11348.875968918144</v>
      </c>
      <c r="BC32" s="71"/>
      <c r="BD32" s="71"/>
      <c r="BE32" s="71">
        <f>SUM(BE25+BE26+BE27+BE28+BE29)</f>
        <v>11110.29</v>
      </c>
      <c r="BF32" s="71">
        <f>SUM(BF25+BF26+BF27+BF28+BF29)</f>
        <v>11107.11</v>
      </c>
      <c r="BG32" s="71">
        <f>SUM(BG25+BG26+BG27+BG28+BG29)</f>
        <v>3.18</v>
      </c>
      <c r="BH32" s="71">
        <f>SUM(BH25+BH26+BH27+BH28+BH29)</f>
        <v>11905.699999999999</v>
      </c>
      <c r="BI32" s="71"/>
      <c r="BJ32" s="71"/>
      <c r="BK32" s="71">
        <f>SUM('[1]Произв. прогр. Вода (СВОД)'!T35)</f>
        <v>11348.875968918144</v>
      </c>
      <c r="BL32" s="71"/>
      <c r="BM32" s="71"/>
      <c r="BN32" s="71">
        <f t="shared" si="87"/>
        <v>10921.220000000001</v>
      </c>
      <c r="BO32" s="71">
        <f t="shared" si="87"/>
        <v>10917.960000000001</v>
      </c>
      <c r="BP32" s="71">
        <f t="shared" si="87"/>
        <v>3.26</v>
      </c>
      <c r="BQ32" s="71">
        <f t="shared" ref="BQ32" si="97">SUM(BQ25+BQ26+BQ27+BQ28+BQ29)</f>
        <v>11638.31</v>
      </c>
      <c r="BR32" s="71"/>
      <c r="BS32" s="71"/>
      <c r="BT32" s="71">
        <f>SUM('[1]Произв. прогр. Вода (СВОД)'!U35)</f>
        <v>11415.603615467502</v>
      </c>
      <c r="BU32" s="71"/>
      <c r="BV32" s="71"/>
      <c r="BW32" s="71">
        <f>SUM(BW25+BW26+BW27+BW28+BW29)</f>
        <v>10831.800000000001</v>
      </c>
      <c r="BX32" s="71">
        <f t="shared" si="87"/>
        <v>10831.800000000001</v>
      </c>
      <c r="BY32" s="71">
        <f t="shared" si="87"/>
        <v>0</v>
      </c>
      <c r="BZ32" s="71">
        <f t="shared" ref="BZ32" si="98">SUM(BZ25+BZ26+BZ27+BZ28+BZ29)</f>
        <v>10646.710000000001</v>
      </c>
      <c r="CA32" s="44">
        <f t="shared" si="65"/>
        <v>34113.355553303787</v>
      </c>
      <c r="CB32" s="44">
        <f t="shared" si="66"/>
        <v>32863.310000000005</v>
      </c>
      <c r="CC32" s="44">
        <f t="shared" si="67"/>
        <v>34190.720000000001</v>
      </c>
      <c r="CD32" s="43">
        <f t="shared" si="68"/>
        <v>-1250.0455533037821</v>
      </c>
      <c r="CE32" s="43">
        <f t="shared" si="69"/>
        <v>-3.6643875485966917</v>
      </c>
      <c r="CF32" s="44">
        <f t="shared" si="70"/>
        <v>131812.85586704887</v>
      </c>
      <c r="CG32" s="44"/>
      <c r="CH32" s="44"/>
      <c r="CI32" s="44">
        <f t="shared" si="71"/>
        <v>133301.45000000001</v>
      </c>
      <c r="CJ32" s="44">
        <f>SUM(CJ25:CJ27)+CJ29</f>
        <v>133269.20000000001</v>
      </c>
      <c r="CK32" s="44">
        <f>SUM(CK28)</f>
        <v>32.25</v>
      </c>
      <c r="CL32" s="44">
        <f t="shared" si="72"/>
        <v>127464.73926999999</v>
      </c>
      <c r="CM32" s="44"/>
      <c r="CN32" s="44"/>
      <c r="CO32" s="43">
        <f t="shared" si="73"/>
        <v>1488.5941329511406</v>
      </c>
      <c r="CP32" s="43">
        <f t="shared" si="74"/>
        <v>1.129323936697487</v>
      </c>
      <c r="CQ32" s="4"/>
      <c r="CR32" s="4"/>
    </row>
    <row r="33" spans="1:96" ht="18.75" customHeight="1" x14ac:dyDescent="0.3">
      <c r="A33" s="67" t="s">
        <v>57</v>
      </c>
      <c r="B33" s="68">
        <f>SUM('[1]Произв. прогр. Вода (СВОД)'!E36)</f>
        <v>-552.07499999999993</v>
      </c>
      <c r="C33" s="69"/>
      <c r="D33" s="72">
        <f>-1205.435/12</f>
        <v>-100.45291666666667</v>
      </c>
      <c r="E33" s="68">
        <f>SUM('[1]Произв. прогр. Вода (СВОД)'!F36)</f>
        <v>-552.07499999999993</v>
      </c>
      <c r="F33" s="72"/>
      <c r="G33" s="72">
        <f>SUM(D33)</f>
        <v>-100.45291666666667</v>
      </c>
      <c r="H33" s="68">
        <f>SUM('[1]Произв. прогр. Вода (СВОД)'!G36)</f>
        <v>-552.07499999999993</v>
      </c>
      <c r="I33" s="72"/>
      <c r="J33" s="72">
        <f>SUM(D33)</f>
        <v>-100.45291666666667</v>
      </c>
      <c r="K33" s="59">
        <f t="shared" si="48"/>
        <v>-1656.2249999999999</v>
      </c>
      <c r="L33" s="59">
        <f t="shared" si="48"/>
        <v>0</v>
      </c>
      <c r="M33" s="59">
        <f t="shared" si="48"/>
        <v>-301.35874999999999</v>
      </c>
      <c r="N33" s="58">
        <f t="shared" si="49"/>
        <v>1656.2249999999999</v>
      </c>
      <c r="O33" s="58">
        <f t="shared" si="50"/>
        <v>-100</v>
      </c>
      <c r="P33" s="68">
        <f>SUM('[1]Произв. прогр. Вода (СВОД)'!I36)</f>
        <v>-552.07499999999993</v>
      </c>
      <c r="Q33" s="72"/>
      <c r="R33" s="72">
        <f>SUM(D33)</f>
        <v>-100.45291666666667</v>
      </c>
      <c r="S33" s="68">
        <f>SUM('[1]Произв. прогр. Вода (СВОД)'!J36)</f>
        <v>-552.07499999999993</v>
      </c>
      <c r="T33" s="72"/>
      <c r="U33" s="72">
        <f>SUM(D33)</f>
        <v>-100.45291666666667</v>
      </c>
      <c r="V33" s="68">
        <f>SUM('[1]Произв. прогр. Вода (СВОД)'!K36)</f>
        <v>-552.07499999999993</v>
      </c>
      <c r="W33" s="72"/>
      <c r="X33" s="72">
        <f>SUM(D33)</f>
        <v>-100.45291666666667</v>
      </c>
      <c r="Y33" s="59">
        <f t="shared" si="51"/>
        <v>-1656.2249999999999</v>
      </c>
      <c r="Z33" s="59">
        <f t="shared" si="51"/>
        <v>0</v>
      </c>
      <c r="AA33" s="59">
        <f t="shared" si="51"/>
        <v>-301.35874999999999</v>
      </c>
      <c r="AB33" s="58">
        <f t="shared" si="52"/>
        <v>1656.2249999999999</v>
      </c>
      <c r="AC33" s="58">
        <f t="shared" si="53"/>
        <v>-100</v>
      </c>
      <c r="AD33" s="59">
        <f t="shared" si="54"/>
        <v>-3312.45</v>
      </c>
      <c r="AE33" s="59">
        <f t="shared" si="55"/>
        <v>0</v>
      </c>
      <c r="AF33" s="59">
        <f t="shared" si="55"/>
        <v>-602.71749999999997</v>
      </c>
      <c r="AG33" s="58">
        <f t="shared" si="56"/>
        <v>3312.45</v>
      </c>
      <c r="AH33" s="58">
        <f t="shared" si="57"/>
        <v>-100</v>
      </c>
      <c r="AI33" s="68">
        <f>SUM('[1]Произв. прогр. Вода (СВОД)'!N36)</f>
        <v>-552.07499999999993</v>
      </c>
      <c r="AJ33" s="72"/>
      <c r="AK33" s="72">
        <f>SUM(D33)</f>
        <v>-100.45291666666667</v>
      </c>
      <c r="AL33" s="68">
        <f>SUM('[1]Произв. прогр. Вода (СВОД)'!O36)</f>
        <v>-552.07499999999993</v>
      </c>
      <c r="AM33" s="72"/>
      <c r="AN33" s="72">
        <f>SUM(D33)</f>
        <v>-100.45291666666667</v>
      </c>
      <c r="AO33" s="68">
        <f>SUM('[1]Произв. прогр. Вода (СВОД)'!P36)</f>
        <v>-552.07499999999993</v>
      </c>
      <c r="AP33" s="68"/>
      <c r="AQ33" s="68">
        <f>SUM(D33)</f>
        <v>-100.45291666666667</v>
      </c>
      <c r="AR33" s="59">
        <f t="shared" si="58"/>
        <v>-1656.2249999999999</v>
      </c>
      <c r="AS33" s="59">
        <f t="shared" si="58"/>
        <v>0</v>
      </c>
      <c r="AT33" s="59">
        <f t="shared" si="58"/>
        <v>-301.35874999999999</v>
      </c>
      <c r="AU33" s="58">
        <f t="shared" si="59"/>
        <v>1656.2249999999999</v>
      </c>
      <c r="AV33" s="58">
        <f t="shared" si="60"/>
        <v>-100</v>
      </c>
      <c r="AW33" s="59">
        <f t="shared" si="61"/>
        <v>-4968.6749999999993</v>
      </c>
      <c r="AX33" s="59">
        <f t="shared" si="62"/>
        <v>0</v>
      </c>
      <c r="AY33" s="59">
        <f t="shared" si="62"/>
        <v>-904.07624999999996</v>
      </c>
      <c r="AZ33" s="58">
        <f t="shared" si="63"/>
        <v>4968.6749999999993</v>
      </c>
      <c r="BA33" s="58">
        <f t="shared" si="64"/>
        <v>-100</v>
      </c>
      <c r="BB33" s="68">
        <f>SUM('[1]Произв. прогр. Вода (СВОД)'!S36)</f>
        <v>-552.07499999999993</v>
      </c>
      <c r="BC33" s="68"/>
      <c r="BD33" s="68"/>
      <c r="BE33" s="72"/>
      <c r="BF33" s="72"/>
      <c r="BG33" s="72"/>
      <c r="BH33" s="72">
        <f>SUM(D33)</f>
        <v>-100.45291666666667</v>
      </c>
      <c r="BI33" s="72"/>
      <c r="BJ33" s="72"/>
      <c r="BK33" s="68">
        <f>SUM('[1]Произв. прогр. Вода (СВОД)'!T36)</f>
        <v>-552.07499999999993</v>
      </c>
      <c r="BL33" s="68"/>
      <c r="BM33" s="68"/>
      <c r="BN33" s="72"/>
      <c r="BO33" s="72"/>
      <c r="BP33" s="72"/>
      <c r="BQ33" s="72">
        <f>SUM(D33)</f>
        <v>-100.45291666666667</v>
      </c>
      <c r="BR33" s="72"/>
      <c r="BS33" s="72"/>
      <c r="BT33" s="68">
        <f>SUM('[1]Произв. прогр. Вода (СВОД)'!U36)</f>
        <v>-552.07499999999993</v>
      </c>
      <c r="BU33" s="68"/>
      <c r="BV33" s="68"/>
      <c r="BW33" s="72"/>
      <c r="BX33" s="72"/>
      <c r="BY33" s="72"/>
      <c r="BZ33" s="72">
        <f>SUM(D33)</f>
        <v>-100.45291666666667</v>
      </c>
      <c r="CA33" s="59">
        <f t="shared" si="65"/>
        <v>-1656.2249999999999</v>
      </c>
      <c r="CB33" s="59">
        <f t="shared" si="66"/>
        <v>0</v>
      </c>
      <c r="CC33" s="59">
        <f t="shared" si="67"/>
        <v>-301.35874999999999</v>
      </c>
      <c r="CD33" s="58">
        <f t="shared" si="68"/>
        <v>1656.2249999999999</v>
      </c>
      <c r="CE33" s="58">
        <f t="shared" si="69"/>
        <v>-100</v>
      </c>
      <c r="CF33" s="59">
        <f t="shared" si="70"/>
        <v>-6624.9</v>
      </c>
      <c r="CG33" s="59"/>
      <c r="CH33" s="59"/>
      <c r="CI33" s="59">
        <f t="shared" si="71"/>
        <v>0</v>
      </c>
      <c r="CJ33" s="59"/>
      <c r="CK33" s="59"/>
      <c r="CL33" s="59">
        <f t="shared" si="72"/>
        <v>-1205.4349999999999</v>
      </c>
      <c r="CM33" s="59"/>
      <c r="CN33" s="59"/>
      <c r="CO33" s="58">
        <f t="shared" si="73"/>
        <v>6624.9</v>
      </c>
      <c r="CP33" s="58">
        <f t="shared" si="74"/>
        <v>-100</v>
      </c>
      <c r="CQ33" s="4"/>
      <c r="CR33" s="4"/>
    </row>
    <row r="34" spans="1:96" ht="18.75" x14ac:dyDescent="0.3">
      <c r="A34" s="70" t="s">
        <v>58</v>
      </c>
      <c r="B34" s="71">
        <f>SUM('[1]Произв. прогр. Вода (СВОД)'!E37)</f>
        <v>35.930140932814503</v>
      </c>
      <c r="C34" s="71">
        <f t="shared" ref="C34:CL34" si="99">SUM(C32/C14)</f>
        <v>36.020323802962452</v>
      </c>
      <c r="D34" s="71">
        <f t="shared" si="99"/>
        <v>33.701185717644691</v>
      </c>
      <c r="E34" s="71">
        <f>SUM('[1]Произв. прогр. Вода (СВОД)'!F37)</f>
        <v>35.929527125949598</v>
      </c>
      <c r="F34" s="71">
        <f t="shared" si="99"/>
        <v>36.018316062997123</v>
      </c>
      <c r="G34" s="71">
        <f t="shared" si="99"/>
        <v>33.703831197807105</v>
      </c>
      <c r="H34" s="71">
        <f>SUM('[1]Произв. прогр. Вода (СВОД)'!G37)</f>
        <v>35.929527125949598</v>
      </c>
      <c r="I34" s="71">
        <f t="shared" si="99"/>
        <v>36.020613356648056</v>
      </c>
      <c r="J34" s="71">
        <f t="shared" si="99"/>
        <v>33.709381542653951</v>
      </c>
      <c r="K34" s="44">
        <f t="shared" si="99"/>
        <v>35.929732529029636</v>
      </c>
      <c r="L34" s="44">
        <f t="shared" si="99"/>
        <v>36.019736559831806</v>
      </c>
      <c r="M34" s="44">
        <f t="shared" si="99"/>
        <v>33.704798544434212</v>
      </c>
      <c r="N34" s="43">
        <f t="shared" si="49"/>
        <v>9.0004030802170121E-2</v>
      </c>
      <c r="O34" s="43">
        <f t="shared" si="50"/>
        <v>0.25050014143425881</v>
      </c>
      <c r="P34" s="71">
        <f>SUM('[1]Произв. прогр. Вода (СВОД)'!I37)</f>
        <v>35.928906055098118</v>
      </c>
      <c r="Q34" s="71">
        <f t="shared" si="99"/>
        <v>36.010638961687256</v>
      </c>
      <c r="R34" s="71">
        <f t="shared" si="99"/>
        <v>33.708826452254037</v>
      </c>
      <c r="S34" s="71">
        <f>SUM('[1]Произв. прогр. Вода (СВОД)'!J37)</f>
        <v>35.922967065080861</v>
      </c>
      <c r="T34" s="71">
        <f t="shared" si="99"/>
        <v>36.022780163230522</v>
      </c>
      <c r="U34" s="71">
        <f t="shared" si="99"/>
        <v>33.711799591664771</v>
      </c>
      <c r="V34" s="71">
        <f>SUM('[1]Произв. прогр. Вода (СВОД)'!K37)</f>
        <v>35.922967065080861</v>
      </c>
      <c r="W34" s="71">
        <f t="shared" si="99"/>
        <v>36.024001477013975</v>
      </c>
      <c r="X34" s="71">
        <f t="shared" si="99"/>
        <v>33.710121674020584</v>
      </c>
      <c r="Y34" s="44">
        <f t="shared" si="99"/>
        <v>35.925019599463106</v>
      </c>
      <c r="Z34" s="44">
        <f t="shared" si="99"/>
        <v>36.019103924930832</v>
      </c>
      <c r="AA34" s="44">
        <f t="shared" si="99"/>
        <v>33.710214939348802</v>
      </c>
      <c r="AB34" s="43">
        <f t="shared" si="52"/>
        <v>9.408432546772616E-2</v>
      </c>
      <c r="AC34" s="43">
        <f t="shared" si="53"/>
        <v>0.26189081179828289</v>
      </c>
      <c r="AD34" s="44">
        <f t="shared" si="99"/>
        <v>35.927427906471607</v>
      </c>
      <c r="AE34" s="44">
        <f t="shared" si="99"/>
        <v>36.019417166347125</v>
      </c>
      <c r="AF34" s="44">
        <f t="shared" si="99"/>
        <v>33.707546864201802</v>
      </c>
      <c r="AG34" s="43">
        <f t="shared" si="56"/>
        <v>9.1989259875518314E-2</v>
      </c>
      <c r="AH34" s="43">
        <f t="shared" si="57"/>
        <v>0.25604187451155747</v>
      </c>
      <c r="AI34" s="71">
        <f>SUM('[1]Произв. прогр. Вода (СВОД)'!N37)</f>
        <v>36.86951355899258</v>
      </c>
      <c r="AJ34" s="71">
        <f t="shared" si="99"/>
        <v>36.851094530865069</v>
      </c>
      <c r="AK34" s="71">
        <f t="shared" si="99"/>
        <v>36.018070248089444</v>
      </c>
      <c r="AL34" s="71">
        <f>SUM('[1]Произв. прогр. Вода (СВОД)'!O37)</f>
        <v>36.86951355899258</v>
      </c>
      <c r="AM34" s="71">
        <f t="shared" si="99"/>
        <v>36.848613928329954</v>
      </c>
      <c r="AN34" s="71">
        <f t="shared" si="99"/>
        <v>36.018390806658068</v>
      </c>
      <c r="AO34" s="71">
        <f>SUM('[1]Произв. прогр. Вода (СВОД)'!P37)</f>
        <v>36.86856210925918</v>
      </c>
      <c r="AP34" s="71">
        <f t="shared" si="99"/>
        <v>36.84707616707616</v>
      </c>
      <c r="AQ34" s="71">
        <f t="shared" si="99"/>
        <v>36.027338360340124</v>
      </c>
      <c r="AR34" s="44">
        <f t="shared" si="99"/>
        <v>36.869184734851594</v>
      </c>
      <c r="AS34" s="44">
        <f t="shared" si="99"/>
        <v>36.848879901490072</v>
      </c>
      <c r="AT34" s="44">
        <f t="shared" si="99"/>
        <v>36.02154813270684</v>
      </c>
      <c r="AU34" s="43">
        <f t="shared" si="59"/>
        <v>-2.0304833361521446E-2</v>
      </c>
      <c r="AV34" s="43">
        <f t="shared" si="60"/>
        <v>-5.5072639949989871E-2</v>
      </c>
      <c r="AW34" s="44">
        <f t="shared" si="99"/>
        <v>36.236708691614531</v>
      </c>
      <c r="AX34" s="44">
        <f t="shared" si="99"/>
        <v>36.284668684927347</v>
      </c>
      <c r="AY34" s="44">
        <f t="shared" si="99"/>
        <v>34.4390870708474</v>
      </c>
      <c r="AZ34" s="43">
        <f t="shared" si="63"/>
        <v>4.7959993312815641E-2</v>
      </c>
      <c r="BA34" s="43">
        <f t="shared" si="64"/>
        <v>0.13235195757145013</v>
      </c>
      <c r="BB34" s="71">
        <f>SUM('[1]Произв. прогр. Вода (СВОД)'!S37)</f>
        <v>36.868462611247857</v>
      </c>
      <c r="BC34" s="71"/>
      <c r="BD34" s="71"/>
      <c r="BE34" s="71">
        <f t="shared" si="99"/>
        <v>36.848094296820072</v>
      </c>
      <c r="BF34" s="71">
        <f t="shared" ref="BF34:BG34" si="100">SUM(BF32/BF14)</f>
        <v>36.847324141774706</v>
      </c>
      <c r="BG34" s="71">
        <f t="shared" si="100"/>
        <v>39.75</v>
      </c>
      <c r="BH34" s="71">
        <f t="shared" si="99"/>
        <v>36.023298033282906</v>
      </c>
      <c r="BI34" s="71"/>
      <c r="BJ34" s="71"/>
      <c r="BK34" s="71">
        <f>SUM('[1]Произв. прогр. Вода (СВОД)'!T37)</f>
        <v>36.868462611247857</v>
      </c>
      <c r="BL34" s="71"/>
      <c r="BM34" s="71"/>
      <c r="BN34" s="71">
        <f t="shared" si="99"/>
        <v>36.84995107467018</v>
      </c>
      <c r="BO34" s="71">
        <f t="shared" si="99"/>
        <v>36.848898039083338</v>
      </c>
      <c r="BP34" s="71">
        <f t="shared" si="99"/>
        <v>40.75</v>
      </c>
      <c r="BQ34" s="71">
        <f t="shared" si="99"/>
        <v>36.018538004456545</v>
      </c>
      <c r="BR34" s="71"/>
      <c r="BS34" s="71"/>
      <c r="BT34" s="71">
        <f>SUM('[1]Произв. прогр. Вода (СВОД)'!U37)</f>
        <v>36.868364276955944</v>
      </c>
      <c r="BU34" s="71"/>
      <c r="BV34" s="71"/>
      <c r="BW34" s="71">
        <f t="shared" ref="BW34:BX34" si="101">SUM(BW32/BW14)</f>
        <v>36.854139022149639</v>
      </c>
      <c r="BX34" s="71">
        <f t="shared" si="101"/>
        <v>36.854139022149639</v>
      </c>
      <c r="BY34" s="71"/>
      <c r="BZ34" s="71">
        <f t="shared" si="99"/>
        <v>36.020942585512742</v>
      </c>
      <c r="CA34" s="44">
        <f t="shared" si="99"/>
        <v>36.868429704860546</v>
      </c>
      <c r="CB34" s="44">
        <f t="shared" si="99"/>
        <v>36.850703524124356</v>
      </c>
      <c r="CC34" s="44">
        <f t="shared" si="99"/>
        <v>36.020944173453159</v>
      </c>
      <c r="CD34" s="43">
        <f t="shared" si="68"/>
        <v>-1.7726180736190145E-2</v>
      </c>
      <c r="CE34" s="43">
        <f t="shared" si="69"/>
        <v>-4.8079565303138519E-2</v>
      </c>
      <c r="CF34" s="44">
        <f t="shared" si="99"/>
        <v>36.398113410498887</v>
      </c>
      <c r="CG34" s="44"/>
      <c r="CH34" s="44"/>
      <c r="CI34" s="44">
        <f t="shared" si="99"/>
        <v>36.422594222286349</v>
      </c>
      <c r="CJ34" s="44">
        <f t="shared" si="99"/>
        <v>36.427030018928399</v>
      </c>
      <c r="CK34" s="44">
        <f t="shared" si="99"/>
        <v>24.229902329075884</v>
      </c>
      <c r="CL34" s="44">
        <f t="shared" si="99"/>
        <v>34.849601242399778</v>
      </c>
      <c r="CM34" s="44"/>
      <c r="CN34" s="44"/>
      <c r="CO34" s="43">
        <f t="shared" si="73"/>
        <v>2.4480811787462642E-2</v>
      </c>
      <c r="CP34" s="43">
        <f t="shared" si="74"/>
        <v>6.7258463402669791E-2</v>
      </c>
      <c r="CQ34" s="4"/>
      <c r="CR34" s="4"/>
    </row>
    <row r="35" spans="1:96" ht="19.5" x14ac:dyDescent="0.35">
      <c r="A35" s="73" t="s">
        <v>59</v>
      </c>
      <c r="B35" s="68">
        <f>SUM('[1]Произв. прогр. Вода (СВОД)'!E38)</f>
        <v>28.964099999999998</v>
      </c>
      <c r="C35" s="74">
        <f t="shared" ref="C35:D35" si="102">SUM(C25/C15)</f>
        <v>28.957758338401085</v>
      </c>
      <c r="D35" s="74">
        <f t="shared" si="102"/>
        <v>27.796893792814938</v>
      </c>
      <c r="E35" s="68">
        <f>SUM('[1]Произв. прогр. Вода (СВОД)'!F38)</f>
        <v>28.964099999999998</v>
      </c>
      <c r="F35" s="74">
        <f t="shared" ref="F35:G35" si="103">SUM(F25/F15)</f>
        <v>28.95817087845969</v>
      </c>
      <c r="G35" s="74">
        <f t="shared" si="103"/>
        <v>27.797078326768712</v>
      </c>
      <c r="H35" s="68">
        <f>SUM('[1]Произв. прогр. Вода (СВОД)'!G38)</f>
        <v>28.964099999999998</v>
      </c>
      <c r="I35" s="74">
        <f t="shared" ref="I35:M35" si="104">SUM(I25/I15)</f>
        <v>28.95683087861859</v>
      </c>
      <c r="J35" s="74">
        <f t="shared" si="104"/>
        <v>27.796037238014637</v>
      </c>
      <c r="K35" s="75">
        <f t="shared" si="104"/>
        <v>28.964099999999998</v>
      </c>
      <c r="L35" s="75">
        <f t="shared" si="104"/>
        <v>28.957601629960223</v>
      </c>
      <c r="M35" s="75">
        <f t="shared" si="104"/>
        <v>27.796665935512177</v>
      </c>
      <c r="N35" s="76">
        <f t="shared" si="49"/>
        <v>-6.4983700397753807E-3</v>
      </c>
      <c r="O35" s="76">
        <f t="shared" ref="O35:O38" si="105">SUM(N35/K35*100)</f>
        <v>-2.2435946705664532E-2</v>
      </c>
      <c r="P35" s="68">
        <f>SUM('[1]Произв. прогр. Вода (СВОД)'!I38)</f>
        <v>28.964099999999998</v>
      </c>
      <c r="Q35" s="74">
        <f t="shared" ref="Q35:R35" si="106">SUM(Q25/Q15)</f>
        <v>28.957491422035833</v>
      </c>
      <c r="R35" s="74">
        <f t="shared" si="106"/>
        <v>27.796545190146741</v>
      </c>
      <c r="S35" s="68">
        <f>SUM('[1]Произв. прогр. Вода (СВОД)'!J38)</f>
        <v>28.964099999999998</v>
      </c>
      <c r="T35" s="74">
        <f t="shared" ref="T35:U35" si="107">SUM(T25/T15)</f>
        <v>28.958399681528658</v>
      </c>
      <c r="U35" s="74">
        <f t="shared" si="107"/>
        <v>27.795947901591894</v>
      </c>
      <c r="V35" s="68">
        <f>SUM('[1]Произв. прогр. Вода (СВОД)'!K38)</f>
        <v>28.964099999999998</v>
      </c>
      <c r="W35" s="74">
        <f t="shared" ref="W35:AA35" si="108">SUM(W25/W15)</f>
        <v>28.958212793314043</v>
      </c>
      <c r="X35" s="74">
        <f t="shared" si="108"/>
        <v>27.798210836637185</v>
      </c>
      <c r="Y35" s="75">
        <f t="shared" si="108"/>
        <v>28.964099999999998</v>
      </c>
      <c r="Z35" s="75">
        <f t="shared" si="108"/>
        <v>28.958031722799365</v>
      </c>
      <c r="AA35" s="75">
        <f t="shared" si="108"/>
        <v>27.796868313865954</v>
      </c>
      <c r="AB35" s="76">
        <f t="shared" ref="AB35:AB38" si="109">SUM(Z35-Y35)</f>
        <v>-6.0682772006330765E-3</v>
      </c>
      <c r="AC35" s="76">
        <f t="shared" ref="AC35:AC38" si="110">SUM(AB35/Y35*100)</f>
        <v>-2.0951029725187652E-2</v>
      </c>
      <c r="AD35" s="75">
        <f t="shared" ref="AD35:AF35" si="111">SUM(AD25/AD15)</f>
        <v>28.964099999999998</v>
      </c>
      <c r="AE35" s="75">
        <f t="shared" si="111"/>
        <v>28.957818426771667</v>
      </c>
      <c r="AF35" s="75">
        <f t="shared" si="111"/>
        <v>27.79677029191593</v>
      </c>
      <c r="AG35" s="76">
        <f t="shared" si="56"/>
        <v>-6.2815732283318937E-3</v>
      </c>
      <c r="AH35" s="76">
        <f t="shared" ref="AH35:AH38" si="112">SUM(AG35/AD35*100)</f>
        <v>-2.1687444900176059E-2</v>
      </c>
      <c r="AI35" s="68">
        <f>SUM('[1]Произв. прогр. Вода (СВОД)'!N38)</f>
        <v>30.3</v>
      </c>
      <c r="AJ35" s="74">
        <f t="shared" ref="AJ35:AK35" si="113">SUM(AJ25/AJ15)</f>
        <v>30.300360746588591</v>
      </c>
      <c r="AK35" s="74">
        <f t="shared" si="113"/>
        <v>28.960912949997248</v>
      </c>
      <c r="AL35" s="68">
        <f>SUM('[1]Произв. прогр. Вода (СВОД)'!O38)</f>
        <v>30.3</v>
      </c>
      <c r="AM35" s="74">
        <f t="shared" ref="AM35:AN35" si="114">SUM(AM25/AM15)</f>
        <v>30.29755958327387</v>
      </c>
      <c r="AN35" s="74">
        <f t="shared" si="114"/>
        <v>28.959392436453815</v>
      </c>
      <c r="AO35" s="68">
        <f>SUM('[1]Произв. прогр. Вода (СВОД)'!P38)</f>
        <v>30.3</v>
      </c>
      <c r="AP35" s="74">
        <f t="shared" ref="AP35:AT35" si="115">SUM(AP25/AP15)</f>
        <v>30.295694557270512</v>
      </c>
      <c r="AQ35" s="74">
        <f t="shared" si="115"/>
        <v>28.957678535906108</v>
      </c>
      <c r="AR35" s="75">
        <f t="shared" si="115"/>
        <v>30.299999999999997</v>
      </c>
      <c r="AS35" s="75">
        <f t="shared" si="115"/>
        <v>30.297841053405524</v>
      </c>
      <c r="AT35" s="75">
        <f t="shared" si="115"/>
        <v>28.95927295453362</v>
      </c>
      <c r="AU35" s="43">
        <f t="shared" ref="AU35:AU38" si="116">SUM(AS35-AR35)</f>
        <v>-2.1589465944735764E-3</v>
      </c>
      <c r="AV35" s="43">
        <f t="shared" ref="AV35:AV38" si="117">SUM(AU35/AR35*100)</f>
        <v>-7.1252362853913426E-3</v>
      </c>
      <c r="AW35" s="75">
        <f t="shared" ref="AW35:AY35" si="118">SUM(AW25/AW15)</f>
        <v>29.402820685023503</v>
      </c>
      <c r="AX35" s="75">
        <f t="shared" si="118"/>
        <v>29.392363839322002</v>
      </c>
      <c r="AY35" s="75">
        <f t="shared" si="118"/>
        <v>28.168858735212574</v>
      </c>
      <c r="AZ35" s="43">
        <f t="shared" si="63"/>
        <v>-1.0456845701501294E-2</v>
      </c>
      <c r="BA35" s="43">
        <f t="shared" ref="BA35:BA38" si="119">SUM(AZ35/AW35*100)</f>
        <v>-3.5564090307932762E-2</v>
      </c>
      <c r="BB35" s="65">
        <f>SUM('[1]Произв. прогр. Вода (СВОД)'!S38)</f>
        <v>30.3</v>
      </c>
      <c r="BC35" s="65"/>
      <c r="BD35" s="65"/>
      <c r="BE35" s="74">
        <f t="shared" ref="BE35:BH35" si="120">SUM(BE25/BE15)</f>
        <v>30.297127979011002</v>
      </c>
      <c r="BF35" s="74">
        <f t="shared" ref="BF35" si="121">SUM(BF25/BF15)</f>
        <v>30.297127979011002</v>
      </c>
      <c r="BG35" s="74"/>
      <c r="BH35" s="74">
        <f t="shared" si="120"/>
        <v>28.958608561379428</v>
      </c>
      <c r="BI35" s="74"/>
      <c r="BJ35" s="74"/>
      <c r="BK35" s="65">
        <f>SUM('[1]Произв. прогр. Вода (СВОД)'!T38)</f>
        <v>30.3</v>
      </c>
      <c r="BL35" s="65"/>
      <c r="BM35" s="65"/>
      <c r="BN35" s="74">
        <f t="shared" ref="BN35:BQ35" si="122">SUM(BN25/BN15)</f>
        <v>30.297290335874717</v>
      </c>
      <c r="BO35" s="74">
        <f t="shared" si="122"/>
        <v>30.297290335874717</v>
      </c>
      <c r="BP35" s="74"/>
      <c r="BQ35" s="74">
        <f t="shared" si="122"/>
        <v>28.956871016964367</v>
      </c>
      <c r="BR35" s="74"/>
      <c r="BS35" s="74"/>
      <c r="BT35" s="65">
        <f>SUM('[1]Произв. прогр. Вода (СВОД)'!U38)</f>
        <v>30.3</v>
      </c>
      <c r="BU35" s="65"/>
      <c r="BV35" s="65"/>
      <c r="BW35" s="74">
        <f t="shared" ref="BW35:BX35" si="123">SUM(BW25/BW15)</f>
        <v>30.2981950636077</v>
      </c>
      <c r="BX35" s="74">
        <f t="shared" si="123"/>
        <v>30.2981950636077</v>
      </c>
      <c r="BY35" s="74"/>
      <c r="BZ35" s="74">
        <f t="shared" ref="BZ35:CC35" si="124">SUM(BZ25/BZ15)</f>
        <v>28.959092328510462</v>
      </c>
      <c r="CA35" s="75">
        <f t="shared" si="124"/>
        <v>30.3</v>
      </c>
      <c r="CB35" s="75">
        <f t="shared" si="124"/>
        <v>30.297521718238475</v>
      </c>
      <c r="CC35" s="75">
        <f t="shared" si="124"/>
        <v>28.958154605770716</v>
      </c>
      <c r="CD35" s="43">
        <f t="shared" ref="CD35:CD38" si="125">SUM(CB35-CA35)</f>
        <v>-2.478281761526091E-3</v>
      </c>
      <c r="CE35" s="43">
        <f t="shared" ref="CE35:CE38" si="126">SUM(CD35/CA35*100)</f>
        <v>-8.1791477278088821E-3</v>
      </c>
      <c r="CF35" s="75">
        <f>SUM(CF25/CF15)</f>
        <v>29.632050000000003</v>
      </c>
      <c r="CG35" s="75"/>
      <c r="CH35" s="75"/>
      <c r="CI35" s="75">
        <f t="shared" ref="CI35:CL35" si="127">SUM(CI25/CI15)</f>
        <v>29.608403713568119</v>
      </c>
      <c r="CJ35" s="75">
        <f t="shared" si="127"/>
        <v>29.608403713568119</v>
      </c>
      <c r="CK35" s="75"/>
      <c r="CL35" s="75">
        <f t="shared" si="127"/>
        <v>28.37784187239815</v>
      </c>
      <c r="CM35" s="75"/>
      <c r="CN35" s="75"/>
      <c r="CO35" s="43">
        <f t="shared" si="73"/>
        <v>-2.3646286431883823E-2</v>
      </c>
      <c r="CP35" s="43">
        <f t="shared" ref="CP35:CP38" si="128">SUM(CO35/CF35*100)</f>
        <v>-7.9799698069771816E-2</v>
      </c>
      <c r="CQ35" s="4"/>
      <c r="CR35" s="4"/>
    </row>
    <row r="36" spans="1:96" ht="19.5" x14ac:dyDescent="0.35">
      <c r="A36" s="73" t="s">
        <v>60</v>
      </c>
      <c r="B36" s="68">
        <f>SUM('[1]Произв. прогр. Вода (СВОД)'!E39)</f>
        <v>7.0703880998493069</v>
      </c>
      <c r="C36" s="74">
        <f t="shared" ref="C36:D36" si="129">SUM(C26/C15)</f>
        <v>7.0700285353417218</v>
      </c>
      <c r="D36" s="74">
        <f t="shared" si="129"/>
        <v>5.9200439261622133</v>
      </c>
      <c r="E36" s="68">
        <f>SUM('[1]Произв. прогр. Вода (СВОД)'!F39)</f>
        <v>7.0703880998493069</v>
      </c>
      <c r="F36" s="74">
        <f t="shared" ref="F36:G36" si="130">SUM(F26/F15)</f>
        <v>7.070084235860409</v>
      </c>
      <c r="G36" s="74">
        <f t="shared" si="130"/>
        <v>5.9200777783317555</v>
      </c>
      <c r="H36" s="68">
        <f>SUM('[1]Произв. прогр. Вода (СВОД)'!G39)</f>
        <v>7.0703880998493069</v>
      </c>
      <c r="I36" s="74">
        <f t="shared" ref="I36:M36" si="131">SUM(I26/I15)</f>
        <v>7.0697816150330111</v>
      </c>
      <c r="J36" s="74">
        <f t="shared" si="131"/>
        <v>5.9198486583362371</v>
      </c>
      <c r="K36" s="75">
        <f t="shared" si="131"/>
        <v>7.0703880998493078</v>
      </c>
      <c r="L36" s="75">
        <f t="shared" si="131"/>
        <v>7.0699686297338387</v>
      </c>
      <c r="M36" s="75">
        <f t="shared" si="131"/>
        <v>5.9199892014105657</v>
      </c>
      <c r="N36" s="76">
        <f t="shared" si="49"/>
        <v>-4.1947011546916713E-4</v>
      </c>
      <c r="O36" s="76">
        <f t="shared" si="105"/>
        <v>-5.9327735556426861E-3</v>
      </c>
      <c r="P36" s="68">
        <f>SUM('[1]Произв. прогр. Вода (СВОД)'!I39)</f>
        <v>7.0703880998493069</v>
      </c>
      <c r="Q36" s="74">
        <f t="shared" ref="Q36:R36" si="132">SUM(Q26/Q15)</f>
        <v>7.0699580632863128</v>
      </c>
      <c r="R36" s="74">
        <f t="shared" si="132"/>
        <v>5.9199312563345527</v>
      </c>
      <c r="S36" s="68">
        <f>SUM('[1]Произв. прогр. Вода (СВОД)'!J39)</f>
        <v>7.0703880998493069</v>
      </c>
      <c r="T36" s="74">
        <f t="shared" ref="T36:U36" si="133">SUM(T26/T15)</f>
        <v>7.0701632165605091</v>
      </c>
      <c r="U36" s="74">
        <f t="shared" si="133"/>
        <v>5.9198263386396528</v>
      </c>
      <c r="V36" s="68">
        <f>SUM('[1]Произв. прогр. Вода (СВОД)'!K39)</f>
        <v>7.0703880998493069</v>
      </c>
      <c r="W36" s="74">
        <f t="shared" ref="W36:AA36" si="134">SUM(W26/W15)</f>
        <v>7.0701198512191761</v>
      </c>
      <c r="X36" s="74">
        <f t="shared" si="134"/>
        <v>5.9202500762427563</v>
      </c>
      <c r="Y36" s="75">
        <f t="shared" si="134"/>
        <v>7.0703880998493069</v>
      </c>
      <c r="Z36" s="75">
        <f t="shared" si="134"/>
        <v>7.0700797047266013</v>
      </c>
      <c r="AA36" s="75">
        <f t="shared" si="134"/>
        <v>5.9199961963326304</v>
      </c>
      <c r="AB36" s="76">
        <f t="shared" si="109"/>
        <v>-3.0839512270564029E-4</v>
      </c>
      <c r="AC36" s="76">
        <f t="shared" si="110"/>
        <v>-4.3617849310452024E-3</v>
      </c>
      <c r="AD36" s="75">
        <f t="shared" ref="AD36:AF36" si="135">SUM(AD26/AD15)</f>
        <v>7.0703880998493069</v>
      </c>
      <c r="AE36" s="75">
        <f t="shared" si="135"/>
        <v>7.0700246192832337</v>
      </c>
      <c r="AF36" s="75">
        <f t="shared" si="135"/>
        <v>5.9199928083423243</v>
      </c>
      <c r="AG36" s="76">
        <f t="shared" si="56"/>
        <v>-3.6348056607327095E-4</v>
      </c>
      <c r="AH36" s="76">
        <f t="shared" si="112"/>
        <v>-5.1408856337181539E-3</v>
      </c>
      <c r="AI36" s="68">
        <f>SUM('[1]Произв. прогр. Вода (СВОД)'!N39)</f>
        <v>6.5516474473322184</v>
      </c>
      <c r="AJ36" s="74">
        <f t="shared" ref="AJ36:AK36" si="136">SUM(AJ26/AJ15)</f>
        <v>6.5499555602028536</v>
      </c>
      <c r="AK36" s="74">
        <f t="shared" si="136"/>
        <v>7.0701251447158064</v>
      </c>
      <c r="AL36" s="68">
        <f>SUM('[1]Произв. прогр. Вода (СВОД)'!O39)</f>
        <v>6.5516474473322184</v>
      </c>
      <c r="AM36" s="74">
        <f t="shared" ref="AM36:AN36" si="137">SUM(AM26/AM15)</f>
        <v>6.5501641215926929</v>
      </c>
      <c r="AN36" s="74">
        <f t="shared" si="137"/>
        <v>7.0701591237859063</v>
      </c>
      <c r="AO36" s="68">
        <f>SUM('[1]Произв. прогр. Вода (СВОД)'!P39)</f>
        <v>6.5516474473322184</v>
      </c>
      <c r="AP36" s="74">
        <f t="shared" ref="AP36:AT36" si="138">SUM(AP26/AP15)</f>
        <v>6.5498070674248572</v>
      </c>
      <c r="AQ36" s="74">
        <f t="shared" si="138"/>
        <v>7.0699721503879056</v>
      </c>
      <c r="AR36" s="75">
        <f t="shared" si="138"/>
        <v>6.5516474473322184</v>
      </c>
      <c r="AS36" s="75">
        <f t="shared" si="138"/>
        <v>6.5499799478644478</v>
      </c>
      <c r="AT36" s="75">
        <f t="shared" si="138"/>
        <v>7.0700831553912122</v>
      </c>
      <c r="AU36" s="43">
        <f t="shared" si="116"/>
        <v>-1.6674994677705612E-3</v>
      </c>
      <c r="AV36" s="43">
        <f t="shared" si="117"/>
        <v>-2.5451605587378707E-2</v>
      </c>
      <c r="AW36" s="75">
        <f t="shared" ref="AW36:AY36" si="139">SUM(AW26/AW15)</f>
        <v>6.9000293496271068</v>
      </c>
      <c r="AX36" s="75">
        <f t="shared" si="139"/>
        <v>6.9013834174149116</v>
      </c>
      <c r="AY36" s="75">
        <f t="shared" si="139"/>
        <v>6.2881083754243843</v>
      </c>
      <c r="AZ36" s="43">
        <f t="shared" si="63"/>
        <v>1.3540677878047802E-3</v>
      </c>
      <c r="BA36" s="43">
        <f t="shared" si="119"/>
        <v>1.9624087365337904E-2</v>
      </c>
      <c r="BB36" s="65">
        <f>SUM('[1]Произв. прогр. Вода (СВОД)'!S39)</f>
        <v>6.5516474473322184</v>
      </c>
      <c r="BC36" s="65"/>
      <c r="BD36" s="65"/>
      <c r="BE36" s="74">
        <f t="shared" ref="BE36:BH36" si="140">SUM(BE26/BE15)</f>
        <v>6.5499835399978057</v>
      </c>
      <c r="BF36" s="74">
        <f t="shared" si="140"/>
        <v>6.5499835399978057</v>
      </c>
      <c r="BG36" s="74"/>
      <c r="BH36" s="74">
        <f t="shared" si="140"/>
        <v>7.0700437505361586</v>
      </c>
      <c r="BI36" s="74"/>
      <c r="BJ36" s="74"/>
      <c r="BK36" s="65">
        <f>SUM('[1]Произв. прогр. Вода (СВОД)'!T39)</f>
        <v>6.5516474473322184</v>
      </c>
      <c r="BL36" s="65"/>
      <c r="BM36" s="65"/>
      <c r="BN36" s="74">
        <f t="shared" ref="BN36:BQ36" si="141">SUM(BN26/BN15)</f>
        <v>6.5500721203379353</v>
      </c>
      <c r="BO36" s="74">
        <f t="shared" si="141"/>
        <v>6.5500721203379353</v>
      </c>
      <c r="BP36" s="74"/>
      <c r="BQ36" s="74">
        <f t="shared" si="141"/>
        <v>7.0699219100619333</v>
      </c>
      <c r="BR36" s="74"/>
      <c r="BS36" s="74"/>
      <c r="BT36" s="65">
        <f>SUM('[1]Произв. прогр. Вода (СВОД)'!U39)</f>
        <v>6.5516474473322184</v>
      </c>
      <c r="BU36" s="65"/>
      <c r="BV36" s="65"/>
      <c r="BW36" s="74">
        <f t="shared" ref="BW36:BX36" si="142">SUM(BW26/BW15)</f>
        <v>6.5574643905621404</v>
      </c>
      <c r="BX36" s="74">
        <f t="shared" si="142"/>
        <v>6.5574643905621404</v>
      </c>
      <c r="BY36" s="74"/>
      <c r="BZ36" s="74">
        <f t="shared" ref="BZ36:CC36" si="143">SUM(BZ26/BZ15)</f>
        <v>7.0699489955240979</v>
      </c>
      <c r="CA36" s="75">
        <f t="shared" si="143"/>
        <v>6.5516474473322193</v>
      </c>
      <c r="CB36" s="75">
        <f t="shared" si="143"/>
        <v>6.552391685362962</v>
      </c>
      <c r="CC36" s="75">
        <f t="shared" si="143"/>
        <v>7.0699737694800202</v>
      </c>
      <c r="CD36" s="43">
        <f t="shared" si="125"/>
        <v>7.4423803074274986E-4</v>
      </c>
      <c r="CE36" s="43">
        <f t="shared" si="126"/>
        <v>1.1359555542717701E-2</v>
      </c>
      <c r="CF36" s="75">
        <f>SUM(CF26/CF15)</f>
        <v>6.8110177735907635</v>
      </c>
      <c r="CG36" s="75"/>
      <c r="CH36" s="75"/>
      <c r="CI36" s="75">
        <f t="shared" ref="CI36:CL36" si="144">SUM(CI26/CI15)</f>
        <v>6.8180873077951265</v>
      </c>
      <c r="CJ36" s="75">
        <f t="shared" si="144"/>
        <v>6.8180873077951265</v>
      </c>
      <c r="CK36" s="75"/>
      <c r="CL36" s="75">
        <f t="shared" si="144"/>
        <v>6.4951241333948868</v>
      </c>
      <c r="CM36" s="75"/>
      <c r="CN36" s="75"/>
      <c r="CO36" s="43">
        <f t="shared" si="73"/>
        <v>7.0695342043629594E-3</v>
      </c>
      <c r="CP36" s="43">
        <f t="shared" si="128"/>
        <v>0.10379556241615717</v>
      </c>
      <c r="CQ36" s="4"/>
      <c r="CR36" s="4"/>
    </row>
    <row r="37" spans="1:96" ht="19.5" x14ac:dyDescent="0.35">
      <c r="A37" s="73" t="s">
        <v>61</v>
      </c>
      <c r="B37" s="68">
        <f>SUM('[1]Произв. прогр. Вода (СВОД)'!E40)</f>
        <v>36.034488099849305</v>
      </c>
      <c r="C37" s="74">
        <f t="shared" ref="C37:D37" si="145">SUM(C27+C29)/(C16-C17+C18)</f>
        <v>36.029690760766464</v>
      </c>
      <c r="D37" s="74">
        <f t="shared" si="145"/>
        <v>33.716787496469259</v>
      </c>
      <c r="E37" s="68">
        <f>SUM('[1]Произв. прогр. Вода (СВОД)'!F40)</f>
        <v>36.034488099849305</v>
      </c>
      <c r="F37" s="74">
        <f t="shared" ref="F37:G37" si="146">SUM(F27+F29)/(F16-F17+F18)</f>
        <v>36.029728725380899</v>
      </c>
      <c r="G37" s="74">
        <f t="shared" si="146"/>
        <v>33.719624512929506</v>
      </c>
      <c r="H37" s="68">
        <f>SUM('[1]Произв. прогр. Вода (СВОД)'!G40)</f>
        <v>36.034488099849305</v>
      </c>
      <c r="I37" s="74">
        <f t="shared" ref="I37:M37" si="147">SUM(I27+I29)/(I16-I17+I18)</f>
        <v>36.02909525707453</v>
      </c>
      <c r="J37" s="74">
        <f t="shared" si="147"/>
        <v>33.722995294824308</v>
      </c>
      <c r="K37" s="75">
        <f t="shared" si="147"/>
        <v>36.034488099849305</v>
      </c>
      <c r="L37" s="75">
        <f t="shared" si="147"/>
        <v>36.02951311339416</v>
      </c>
      <c r="M37" s="75">
        <f t="shared" si="147"/>
        <v>33.719735439784337</v>
      </c>
      <c r="N37" s="76">
        <f t="shared" si="49"/>
        <v>-4.9749864551458245E-3</v>
      </c>
      <c r="O37" s="76">
        <f t="shared" si="105"/>
        <v>-1.3806180460675476E-2</v>
      </c>
      <c r="P37" s="68">
        <f>SUM('[1]Произв. прогр. Вода (СВОД)'!I40)</f>
        <v>36.034488099849305</v>
      </c>
      <c r="Q37" s="74">
        <f t="shared" ref="Q37:R37" si="148">SUM(Q27+Q29)/(Q16-Q17+Q18)</f>
        <v>36.031714389271478</v>
      </c>
      <c r="R37" s="74">
        <f t="shared" si="148"/>
        <v>33.72332317073171</v>
      </c>
      <c r="S37" s="68">
        <f>SUM('[1]Произв. прогр. Вода (СВОД)'!J40)</f>
        <v>36.034488099849305</v>
      </c>
      <c r="T37" s="74">
        <f t="shared" ref="T37:U37" si="149">SUM(T27+T29)/(T16-T17+T18)</f>
        <v>36.028837835239834</v>
      </c>
      <c r="U37" s="74">
        <f t="shared" si="149"/>
        <v>33.720470495206087</v>
      </c>
      <c r="V37" s="68">
        <f>SUM('[1]Произв. прогр. Вода (СВОД)'!K40)</f>
        <v>36.034488099849305</v>
      </c>
      <c r="W37" s="74">
        <f t="shared" ref="W37:AA37" si="150">SUM(W27+W29)/(W16-W17+W18)</f>
        <v>36.031179985063474</v>
      </c>
      <c r="X37" s="74">
        <f t="shared" si="150"/>
        <v>33.717274415876425</v>
      </c>
      <c r="Y37" s="75">
        <f t="shared" si="150"/>
        <v>36.034488099849305</v>
      </c>
      <c r="Z37" s="75">
        <f t="shared" si="150"/>
        <v>36.030605579919758</v>
      </c>
      <c r="AA37" s="75">
        <f t="shared" si="150"/>
        <v>33.72038129822969</v>
      </c>
      <c r="AB37" s="76">
        <f t="shared" si="109"/>
        <v>-3.8825199295473567E-3</v>
      </c>
      <c r="AC37" s="76">
        <f t="shared" si="110"/>
        <v>-1.077445562370454E-2</v>
      </c>
      <c r="AD37" s="75">
        <f t="shared" ref="AD37:AF37" si="151">SUM(AD27+AD29)/(AD16-AD17+AD18)</f>
        <v>36.034488099849298</v>
      </c>
      <c r="AE37" s="75">
        <f t="shared" si="151"/>
        <v>36.030066306521974</v>
      </c>
      <c r="AF37" s="75">
        <f t="shared" si="151"/>
        <v>33.720052913425981</v>
      </c>
      <c r="AG37" s="76">
        <f t="shared" si="56"/>
        <v>-4.421793327324508E-3</v>
      </c>
      <c r="AH37" s="76">
        <f t="shared" si="112"/>
        <v>-1.2271003587096888E-2</v>
      </c>
      <c r="AI37" s="68">
        <f>SUM('[1]Произв. прогр. Вода (СВОД)'!N40)</f>
        <v>36.851647447332219</v>
      </c>
      <c r="AJ37" s="74">
        <f t="shared" ref="AJ37:AK37" si="152">SUM(AJ27+AJ29)/(AJ16-AJ17+AJ18)</f>
        <v>36.850107758620688</v>
      </c>
      <c r="AK37" s="74">
        <f t="shared" si="152"/>
        <v>36.020214030915575</v>
      </c>
      <c r="AL37" s="68">
        <f>SUM('[1]Произв. прогр. Вода (СВОД)'!O40)</f>
        <v>36.851647447332219</v>
      </c>
      <c r="AM37" s="74">
        <f t="shared" ref="AM37:AN37" si="153">SUM(AM27+AM29)/(AM16-AM17+AM18)</f>
        <v>36.84798877455566</v>
      </c>
      <c r="AN37" s="74">
        <f t="shared" si="153"/>
        <v>36.028282651647501</v>
      </c>
      <c r="AO37" s="68">
        <f>SUM('[1]Произв. прогр. Вода (СВОД)'!P40)</f>
        <v>36.851647447332219</v>
      </c>
      <c r="AP37" s="74">
        <f t="shared" ref="AP37:AT37" si="154">SUM(AP27+AP29)/(AP16-AP17+AP18)</f>
        <v>36.847766821613732</v>
      </c>
      <c r="AQ37" s="74">
        <f t="shared" si="154"/>
        <v>36.026770371710228</v>
      </c>
      <c r="AR37" s="75">
        <f t="shared" si="154"/>
        <v>36.851647447332219</v>
      </c>
      <c r="AS37" s="75">
        <f t="shared" si="154"/>
        <v>36.848591242073233</v>
      </c>
      <c r="AT37" s="75">
        <f t="shared" si="154"/>
        <v>36.025260663938916</v>
      </c>
      <c r="AU37" s="43">
        <f t="shared" si="116"/>
        <v>-3.0562052589857558E-3</v>
      </c>
      <c r="AV37" s="43">
        <f t="shared" si="117"/>
        <v>-8.2932663006549025E-3</v>
      </c>
      <c r="AW37" s="75">
        <f t="shared" ref="AW37:AY37" si="155">SUM(AW27+AW29)/(AW16-AW17+AW18)</f>
        <v>36.302779991890887</v>
      </c>
      <c r="AX37" s="75">
        <f t="shared" si="155"/>
        <v>36.284587811286244</v>
      </c>
      <c r="AY37" s="75">
        <f t="shared" si="155"/>
        <v>34.431131920702654</v>
      </c>
      <c r="AZ37" s="43">
        <f t="shared" si="63"/>
        <v>-1.8192180604643227E-2</v>
      </c>
      <c r="BA37" s="43">
        <f t="shared" si="119"/>
        <v>-5.011236221773345E-2</v>
      </c>
      <c r="BB37" s="65">
        <f>SUM('[1]Произв. прогр. Вода (СВОД)'!S40)</f>
        <v>36.851647447332219</v>
      </c>
      <c r="BC37" s="65"/>
      <c r="BD37" s="65"/>
      <c r="BE37" s="74">
        <f t="shared" ref="BE37:BH37" si="156">SUM(BE27+BE29)/(BE16-BE17+BE18)</f>
        <v>36.847746409113419</v>
      </c>
      <c r="BF37" s="74">
        <f t="shared" si="156"/>
        <v>36.847746409113419</v>
      </c>
      <c r="BG37" s="74"/>
      <c r="BH37" s="74">
        <f t="shared" si="156"/>
        <v>36.020863309352521</v>
      </c>
      <c r="BI37" s="74"/>
      <c r="BJ37" s="74"/>
      <c r="BK37" s="65">
        <f>SUM('[1]Произв. прогр. Вода (СВОД)'!T40)</f>
        <v>36.851647447332219</v>
      </c>
      <c r="BL37" s="65"/>
      <c r="BM37" s="65"/>
      <c r="BN37" s="74">
        <f t="shared" ref="BN37:BQ37" si="157">SUM(BN27+BN29)/(BN16-BN17+BN18)</f>
        <v>36.851815601448571</v>
      </c>
      <c r="BO37" s="74">
        <f t="shared" si="157"/>
        <v>36.851815601448571</v>
      </c>
      <c r="BP37" s="74"/>
      <c r="BQ37" s="74">
        <f t="shared" si="157"/>
        <v>36.032860567319219</v>
      </c>
      <c r="BR37" s="74"/>
      <c r="BS37" s="74"/>
      <c r="BT37" s="65">
        <f>SUM('[1]Произв. прогр. Вода (СВОД)'!U40)</f>
        <v>36.851647447332219</v>
      </c>
      <c r="BU37" s="65"/>
      <c r="BV37" s="65"/>
      <c r="BW37" s="74">
        <f t="shared" ref="BW37:BX37" si="158">SUM(BW27+BW29)/(BW16-BW17+BW18)</f>
        <v>36.851595889788129</v>
      </c>
      <c r="BX37" s="74">
        <f t="shared" si="158"/>
        <v>36.851595889788129</v>
      </c>
      <c r="BY37" s="74"/>
      <c r="BZ37" s="74">
        <f t="shared" ref="BZ37:CC37" si="159">SUM(BZ27+BZ29)/(BZ16-BZ17+BZ18)</f>
        <v>36.030399845096326</v>
      </c>
      <c r="CA37" s="75">
        <f t="shared" si="159"/>
        <v>36.851647447332219</v>
      </c>
      <c r="CB37" s="75">
        <f t="shared" si="159"/>
        <v>36.850426394966306</v>
      </c>
      <c r="CC37" s="75">
        <f t="shared" si="159"/>
        <v>36.028133417578402</v>
      </c>
      <c r="CD37" s="43">
        <f t="shared" si="125"/>
        <v>-1.221052365913522E-3</v>
      </c>
      <c r="CE37" s="43">
        <f t="shared" si="126"/>
        <v>-3.3134268085534854E-3</v>
      </c>
      <c r="CF37" s="75">
        <f>SUM(CF27+CF29)/(CF16-CF17+CF18)</f>
        <v>36.443067773590762</v>
      </c>
      <c r="CG37" s="75"/>
      <c r="CH37" s="75"/>
      <c r="CI37" s="75">
        <f t="shared" ref="CI37:CL37" si="160">SUM(CI27+CI29)/(CI16-CI17+CI18)</f>
        <v>36.428088314032088</v>
      </c>
      <c r="CJ37" s="75">
        <f t="shared" ref="CJ37" si="161">SUM(CJ27+CJ29)/(CJ16-CJ17+CJ18)</f>
        <v>36.428088314032088</v>
      </c>
      <c r="CK37" s="75"/>
      <c r="CL37" s="75">
        <f t="shared" si="160"/>
        <v>34.828668117545256</v>
      </c>
      <c r="CM37" s="75"/>
      <c r="CN37" s="75"/>
      <c r="CO37" s="43">
        <f t="shared" si="73"/>
        <v>-1.497945955867408E-2</v>
      </c>
      <c r="CP37" s="43">
        <f t="shared" si="128"/>
        <v>-4.1103728291308289E-2</v>
      </c>
      <c r="CQ37" s="4"/>
      <c r="CR37" s="4"/>
    </row>
    <row r="38" spans="1:96" ht="19.5" x14ac:dyDescent="0.35">
      <c r="A38" s="67" t="s">
        <v>44</v>
      </c>
      <c r="B38" s="68">
        <f>SUM('[1]Произв. прогр. Вода (СВОД)'!E41)</f>
        <v>17.934118095092199</v>
      </c>
      <c r="C38" s="74">
        <f t="shared" ref="C38:D38" si="162">SUM(C28/C17)</f>
        <v>17.571428571428569</v>
      </c>
      <c r="D38" s="74">
        <f t="shared" si="162"/>
        <v>16.407407407407405</v>
      </c>
      <c r="E38" s="68">
        <f>SUM('[1]Произв. прогр. Вода (СВОД)'!F41)</f>
        <v>17.934118095092199</v>
      </c>
      <c r="F38" s="74">
        <f t="shared" ref="F38:G38" si="163">SUM(F28/F17)</f>
        <v>17.722222222222221</v>
      </c>
      <c r="G38" s="74">
        <f t="shared" si="163"/>
        <v>15.88</v>
      </c>
      <c r="H38" s="68">
        <f>SUM('[1]Произв. прогр. Вода (СВОД)'!G41)</f>
        <v>17.934118095092199</v>
      </c>
      <c r="I38" s="74">
        <f t="shared" ref="I38:M38" si="164">SUM(I28/I17)</f>
        <v>19.083333333333336</v>
      </c>
      <c r="J38" s="74">
        <f t="shared" si="164"/>
        <v>15.933333333333335</v>
      </c>
      <c r="K38" s="75">
        <f t="shared" si="164"/>
        <v>17.934118095092202</v>
      </c>
      <c r="L38" s="75">
        <f t="shared" si="164"/>
        <v>18.045454545454547</v>
      </c>
      <c r="M38" s="75">
        <f t="shared" si="164"/>
        <v>16.1044776119403</v>
      </c>
      <c r="N38" s="76">
        <f t="shared" si="49"/>
        <v>0.11133645036234441</v>
      </c>
      <c r="O38" s="76">
        <f t="shared" si="105"/>
        <v>0.62080805853961907</v>
      </c>
      <c r="P38" s="68">
        <f>SUM('[1]Произв. прогр. Вода (СВОД)'!I41)</f>
        <v>17.934118095092199</v>
      </c>
      <c r="Q38" s="74">
        <f t="shared" ref="Q38:R38" si="165">SUM(Q28/Q17)</f>
        <v>17.71875</v>
      </c>
      <c r="R38" s="74">
        <f t="shared" si="165"/>
        <v>15.611111111111112</v>
      </c>
      <c r="S38" s="68">
        <f>SUM('[1]Произв. прогр. Вода (СВОД)'!J41)</f>
        <v>17.934118095092199</v>
      </c>
      <c r="T38" s="74">
        <f t="shared" ref="T38:U38" si="166">SUM(T28/T17)</f>
        <v>18.099999999999998</v>
      </c>
      <c r="U38" s="74">
        <f t="shared" si="166"/>
        <v>16.7</v>
      </c>
      <c r="V38" s="68">
        <f>SUM('[1]Произв. прогр. Вода (СВОД)'!K41)</f>
        <v>17.934118095092199</v>
      </c>
      <c r="W38" s="74">
        <f t="shared" ref="W38:AA38" si="167">SUM(W28/W17)</f>
        <v>17</v>
      </c>
      <c r="X38" s="74">
        <f t="shared" si="167"/>
        <v>15.46153846153846</v>
      </c>
      <c r="Y38" s="75">
        <f t="shared" si="167"/>
        <v>17.934118095092202</v>
      </c>
      <c r="Z38" s="75">
        <f t="shared" si="167"/>
        <v>17.666666666666664</v>
      </c>
      <c r="AA38" s="75">
        <f t="shared" si="167"/>
        <v>15.829268292682926</v>
      </c>
      <c r="AB38" s="76">
        <f t="shared" si="109"/>
        <v>-0.26745142842553804</v>
      </c>
      <c r="AC38" s="76">
        <f t="shared" si="110"/>
        <v>-1.4912995833273117</v>
      </c>
      <c r="AD38" s="75">
        <f t="shared" ref="AD38:AF38" si="168">SUM(AD28/AD17)</f>
        <v>17.934118095092202</v>
      </c>
      <c r="AE38" s="75">
        <f t="shared" si="168"/>
        <v>17.842105263157894</v>
      </c>
      <c r="AF38" s="75">
        <f t="shared" si="168"/>
        <v>16</v>
      </c>
      <c r="AG38" s="76">
        <f t="shared" si="56"/>
        <v>-9.2012831934308537E-2</v>
      </c>
      <c r="AH38" s="76">
        <f t="shared" si="112"/>
        <v>-0.51306025446262948</v>
      </c>
      <c r="AI38" s="68">
        <f>SUM('[1]Произв. прогр. Вода (СВОД)'!N41)</f>
        <v>39.751398442921086</v>
      </c>
      <c r="AJ38" s="74">
        <f t="shared" ref="AJ38:AK38" si="169">SUM(AJ28/AJ17)</f>
        <v>40.285714285714278</v>
      </c>
      <c r="AK38" s="74">
        <f t="shared" si="169"/>
        <v>17.928571428571427</v>
      </c>
      <c r="AL38" s="68">
        <f>SUM('[1]Произв. прогр. Вода (СВОД)'!O41)</f>
        <v>39.751398442921086</v>
      </c>
      <c r="AM38" s="74">
        <f t="shared" ref="AM38:AN38" si="170">SUM(AM28/AM17)</f>
        <v>40.285714285714278</v>
      </c>
      <c r="AN38" s="74">
        <f t="shared" si="170"/>
        <v>18.352941176470587</v>
      </c>
      <c r="AO38" s="68">
        <f>SUM('[1]Произв. прогр. Вода (СВОД)'!P41)</f>
        <v>39.751398442921086</v>
      </c>
      <c r="AP38" s="74">
        <f t="shared" ref="AP38:AT38" si="171">SUM(AP28/AP17)</f>
        <v>39.753086419753089</v>
      </c>
      <c r="AQ38" s="74" t="e">
        <f t="shared" si="171"/>
        <v>#DIV/0!</v>
      </c>
      <c r="AR38" s="75">
        <f t="shared" si="171"/>
        <v>39.751398442921086</v>
      </c>
      <c r="AS38" s="75">
        <f t="shared" si="171"/>
        <v>40.090497737556554</v>
      </c>
      <c r="AT38" s="75">
        <f t="shared" si="171"/>
        <v>18.161290322580641</v>
      </c>
      <c r="AU38" s="43">
        <f t="shared" si="116"/>
        <v>0.33909929463546717</v>
      </c>
      <c r="AV38" s="43">
        <f t="shared" si="117"/>
        <v>0.85304997539238492</v>
      </c>
      <c r="AW38" s="75">
        <f t="shared" ref="AW38:AY38" si="172">SUM(AW28/AW17)</f>
        <v>25.206544877701827</v>
      </c>
      <c r="AX38" s="75">
        <f t="shared" si="172"/>
        <v>22.040990606319383</v>
      </c>
      <c r="AY38" s="75">
        <f t="shared" si="172"/>
        <v>16.482014388489208</v>
      </c>
      <c r="AZ38" s="43">
        <f t="shared" si="63"/>
        <v>-3.1655542713824438</v>
      </c>
      <c r="BA38" s="43">
        <f t="shared" si="119"/>
        <v>-12.558461648517133</v>
      </c>
      <c r="BB38" s="65">
        <f>SUM('[1]Произв. прогр. Вода (СВОД)'!S41)</f>
        <v>39.751398442921086</v>
      </c>
      <c r="BC38" s="65"/>
      <c r="BD38" s="65"/>
      <c r="BE38" s="74">
        <f t="shared" ref="BE38:BH38" si="173">SUM(BE28/BE17)</f>
        <v>39.75</v>
      </c>
      <c r="BF38" s="74"/>
      <c r="BG38" s="74">
        <f t="shared" si="173"/>
        <v>39.75</v>
      </c>
      <c r="BH38" s="74">
        <f t="shared" si="173"/>
        <v>19.166666666666664</v>
      </c>
      <c r="BI38" s="74"/>
      <c r="BJ38" s="74"/>
      <c r="BK38" s="65">
        <f>SUM('[1]Произв. прогр. Вода (СВОД)'!T41)</f>
        <v>39.751398442921086</v>
      </c>
      <c r="BL38" s="65"/>
      <c r="BM38" s="65"/>
      <c r="BN38" s="74">
        <f t="shared" ref="BN38:BQ38" si="174">SUM(BN28/BN17)</f>
        <v>40.75</v>
      </c>
      <c r="BO38" s="74"/>
      <c r="BP38" s="74">
        <f t="shared" si="174"/>
        <v>40.75</v>
      </c>
      <c r="BQ38" s="74">
        <f t="shared" si="174"/>
        <v>17.833333333333332</v>
      </c>
      <c r="BR38" s="74"/>
      <c r="BS38" s="74"/>
      <c r="BT38" s="65">
        <f>SUM('[1]Произв. прогр. Вода (СВОД)'!U41)</f>
        <v>39.751398442921086</v>
      </c>
      <c r="BU38" s="65"/>
      <c r="BV38" s="65"/>
      <c r="BW38" s="74" t="e">
        <f t="shared" ref="BW38" si="175">SUM(BW28/BW17)</f>
        <v>#DIV/0!</v>
      </c>
      <c r="BX38" s="74"/>
      <c r="BY38" s="74"/>
      <c r="BZ38" s="74">
        <f t="shared" ref="BZ38:CC38" si="176">SUM(BZ28/BZ17)</f>
        <v>17.928571428571427</v>
      </c>
      <c r="CA38" s="75">
        <f t="shared" si="176"/>
        <v>39.751398442921086</v>
      </c>
      <c r="CB38" s="75">
        <f>SUM(CB28/CB17)</f>
        <v>40.249999999999993</v>
      </c>
      <c r="CC38" s="75">
        <f t="shared" si="176"/>
        <v>18.078947368421051</v>
      </c>
      <c r="CD38" s="43">
        <f t="shared" si="125"/>
        <v>0.49860155707890641</v>
      </c>
      <c r="CE38" s="43">
        <f t="shared" si="126"/>
        <v>1.2542994123712323</v>
      </c>
      <c r="CF38" s="75">
        <f>SUM(CF28/CF17)</f>
        <v>28.842758269006644</v>
      </c>
      <c r="CG38" s="75"/>
      <c r="CH38" s="75"/>
      <c r="CI38" s="75">
        <f t="shared" ref="CI38:CL38" si="177">SUM(CI28/CI17)</f>
        <v>24.229902329075884</v>
      </c>
      <c r="CJ38" s="75"/>
      <c r="CK38" s="75">
        <f t="shared" ref="CK38" si="178">SUM(CK28/CK17)</f>
        <v>24.229902329075884</v>
      </c>
      <c r="CL38" s="75">
        <f t="shared" si="177"/>
        <v>16.824858757062149</v>
      </c>
      <c r="CM38" s="75"/>
      <c r="CN38" s="75"/>
      <c r="CO38" s="43">
        <f t="shared" si="73"/>
        <v>-4.6128559399307605</v>
      </c>
      <c r="CP38" s="43">
        <f t="shared" si="128"/>
        <v>-15.993116528274495</v>
      </c>
      <c r="CQ38" s="4"/>
      <c r="CR38" s="4"/>
    </row>
    <row r="39" spans="1:96" ht="18" customHeight="1" x14ac:dyDescent="0.3">
      <c r="A39" s="5" t="s">
        <v>62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7"/>
      <c r="CQ39" s="4"/>
      <c r="CR39" s="4"/>
    </row>
    <row r="40" spans="1:96" ht="20.25" customHeight="1" x14ac:dyDescent="0.2">
      <c r="A40" s="8" t="s">
        <v>3</v>
      </c>
      <c r="B40" s="9" t="s">
        <v>4</v>
      </c>
      <c r="C40" s="10"/>
      <c r="D40" s="10"/>
      <c r="E40" s="9" t="s">
        <v>5</v>
      </c>
      <c r="F40" s="10"/>
      <c r="G40" s="10"/>
      <c r="H40" s="9" t="s">
        <v>6</v>
      </c>
      <c r="I40" s="10"/>
      <c r="J40" s="10"/>
      <c r="K40" s="11" t="s">
        <v>7</v>
      </c>
      <c r="L40" s="12"/>
      <c r="M40" s="12"/>
      <c r="N40" s="13"/>
      <c r="O40" s="14"/>
      <c r="P40" s="9" t="s">
        <v>8</v>
      </c>
      <c r="Q40" s="10"/>
      <c r="R40" s="10"/>
      <c r="S40" s="9" t="s">
        <v>9</v>
      </c>
      <c r="T40" s="10"/>
      <c r="U40" s="10"/>
      <c r="V40" s="9" t="s">
        <v>10</v>
      </c>
      <c r="W40" s="10"/>
      <c r="X40" s="10"/>
      <c r="Y40" s="11" t="s">
        <v>11</v>
      </c>
      <c r="Z40" s="12"/>
      <c r="AA40" s="12"/>
      <c r="AB40" s="13"/>
      <c r="AC40" s="14"/>
      <c r="AD40" s="11" t="s">
        <v>12</v>
      </c>
      <c r="AE40" s="78"/>
      <c r="AF40" s="78"/>
      <c r="AG40" s="78"/>
      <c r="AH40" s="79"/>
      <c r="AI40" s="9" t="s">
        <v>13</v>
      </c>
      <c r="AJ40" s="10"/>
      <c r="AK40" s="10"/>
      <c r="AL40" s="9" t="s">
        <v>14</v>
      </c>
      <c r="AM40" s="10"/>
      <c r="AN40" s="10"/>
      <c r="AO40" s="9" t="s">
        <v>15</v>
      </c>
      <c r="AP40" s="10"/>
      <c r="AQ40" s="10"/>
      <c r="AR40" s="11" t="s">
        <v>16</v>
      </c>
      <c r="AS40" s="12"/>
      <c r="AT40" s="12"/>
      <c r="AU40" s="13"/>
      <c r="AV40" s="14"/>
      <c r="AW40" s="11" t="s">
        <v>17</v>
      </c>
      <c r="AX40" s="12"/>
      <c r="AY40" s="12"/>
      <c r="AZ40" s="13"/>
      <c r="BA40" s="14"/>
      <c r="BB40" s="15" t="s">
        <v>18</v>
      </c>
      <c r="BC40" s="16"/>
      <c r="BD40" s="16"/>
      <c r="BE40" s="17"/>
      <c r="BF40" s="17"/>
      <c r="BG40" s="17"/>
      <c r="BH40" s="17"/>
      <c r="BI40" s="13"/>
      <c r="BJ40" s="14"/>
      <c r="BK40" s="15" t="s">
        <v>19</v>
      </c>
      <c r="BL40" s="16"/>
      <c r="BM40" s="16"/>
      <c r="BN40" s="17"/>
      <c r="BO40" s="17"/>
      <c r="BP40" s="17"/>
      <c r="BQ40" s="17"/>
      <c r="BR40" s="13"/>
      <c r="BS40" s="14"/>
      <c r="BT40" s="15" t="s">
        <v>20</v>
      </c>
      <c r="BU40" s="13"/>
      <c r="BV40" s="13"/>
      <c r="BW40" s="13"/>
      <c r="BX40" s="13"/>
      <c r="BY40" s="13"/>
      <c r="BZ40" s="14"/>
      <c r="CA40" s="11" t="s">
        <v>21</v>
      </c>
      <c r="CB40" s="12"/>
      <c r="CC40" s="12"/>
      <c r="CD40" s="13"/>
      <c r="CE40" s="14"/>
      <c r="CF40" s="18" t="s">
        <v>22</v>
      </c>
      <c r="CG40" s="18"/>
      <c r="CH40" s="18"/>
      <c r="CI40" s="19"/>
      <c r="CJ40" s="19"/>
      <c r="CK40" s="19"/>
      <c r="CL40" s="19"/>
      <c r="CM40" s="19"/>
      <c r="CN40" s="19"/>
      <c r="CO40" s="19"/>
      <c r="CP40" s="19"/>
      <c r="CQ40" s="4"/>
      <c r="CR40" s="4"/>
    </row>
    <row r="41" spans="1:96" ht="20.25" customHeight="1" x14ac:dyDescent="0.3">
      <c r="A41" s="8"/>
      <c r="B41" s="20" t="s">
        <v>23</v>
      </c>
      <c r="C41" s="20" t="s">
        <v>24</v>
      </c>
      <c r="D41" s="20" t="s">
        <v>25</v>
      </c>
      <c r="E41" s="20" t="s">
        <v>23</v>
      </c>
      <c r="F41" s="20" t="s">
        <v>24</v>
      </c>
      <c r="G41" s="20" t="s">
        <v>25</v>
      </c>
      <c r="H41" s="20" t="s">
        <v>23</v>
      </c>
      <c r="I41" s="20" t="s">
        <v>24</v>
      </c>
      <c r="J41" s="20" t="s">
        <v>25</v>
      </c>
      <c r="K41" s="21" t="s">
        <v>23</v>
      </c>
      <c r="L41" s="21" t="s">
        <v>24</v>
      </c>
      <c r="M41" s="21" t="s">
        <v>25</v>
      </c>
      <c r="N41" s="22" t="s">
        <v>26</v>
      </c>
      <c r="O41" s="22"/>
      <c r="P41" s="20" t="s">
        <v>23</v>
      </c>
      <c r="Q41" s="20" t="s">
        <v>24</v>
      </c>
      <c r="R41" s="20" t="s">
        <v>25</v>
      </c>
      <c r="S41" s="20" t="s">
        <v>23</v>
      </c>
      <c r="T41" s="20" t="s">
        <v>24</v>
      </c>
      <c r="U41" s="20" t="s">
        <v>25</v>
      </c>
      <c r="V41" s="20" t="s">
        <v>23</v>
      </c>
      <c r="W41" s="20" t="s">
        <v>24</v>
      </c>
      <c r="X41" s="20" t="s">
        <v>25</v>
      </c>
      <c r="Y41" s="21" t="s">
        <v>23</v>
      </c>
      <c r="Z41" s="21" t="s">
        <v>24</v>
      </c>
      <c r="AA41" s="21" t="s">
        <v>25</v>
      </c>
      <c r="AB41" s="22" t="s">
        <v>26</v>
      </c>
      <c r="AC41" s="22"/>
      <c r="AD41" s="21" t="s">
        <v>23</v>
      </c>
      <c r="AE41" s="21" t="s">
        <v>24</v>
      </c>
      <c r="AF41" s="21" t="s">
        <v>25</v>
      </c>
      <c r="AG41" s="22" t="s">
        <v>26</v>
      </c>
      <c r="AH41" s="22"/>
      <c r="AI41" s="20" t="s">
        <v>23</v>
      </c>
      <c r="AJ41" s="20" t="s">
        <v>24</v>
      </c>
      <c r="AK41" s="20" t="s">
        <v>25</v>
      </c>
      <c r="AL41" s="20" t="s">
        <v>23</v>
      </c>
      <c r="AM41" s="20" t="s">
        <v>24</v>
      </c>
      <c r="AN41" s="20" t="s">
        <v>25</v>
      </c>
      <c r="AO41" s="20" t="s">
        <v>23</v>
      </c>
      <c r="AP41" s="20" t="s">
        <v>24</v>
      </c>
      <c r="AQ41" s="20" t="s">
        <v>25</v>
      </c>
      <c r="AR41" s="21" t="s">
        <v>23</v>
      </c>
      <c r="AS41" s="21" t="s">
        <v>24</v>
      </c>
      <c r="AT41" s="21" t="s">
        <v>25</v>
      </c>
      <c r="AU41" s="22" t="s">
        <v>26</v>
      </c>
      <c r="AV41" s="22"/>
      <c r="AW41" s="21" t="s">
        <v>23</v>
      </c>
      <c r="AX41" s="21" t="s">
        <v>24</v>
      </c>
      <c r="AY41" s="21" t="s">
        <v>25</v>
      </c>
      <c r="AZ41" s="22" t="s">
        <v>26</v>
      </c>
      <c r="BA41" s="22"/>
      <c r="BB41" s="23" t="s">
        <v>27</v>
      </c>
      <c r="BC41" s="24"/>
      <c r="BD41" s="25"/>
      <c r="BE41" s="23" t="s">
        <v>24</v>
      </c>
      <c r="BF41" s="24"/>
      <c r="BG41" s="25"/>
      <c r="BH41" s="23" t="s">
        <v>28</v>
      </c>
      <c r="BI41" s="24"/>
      <c r="BJ41" s="25"/>
      <c r="BK41" s="23" t="s">
        <v>27</v>
      </c>
      <c r="BL41" s="24"/>
      <c r="BM41" s="25"/>
      <c r="BN41" s="23" t="s">
        <v>24</v>
      </c>
      <c r="BO41" s="24"/>
      <c r="BP41" s="25"/>
      <c r="BQ41" s="23" t="s">
        <v>28</v>
      </c>
      <c r="BR41" s="24"/>
      <c r="BS41" s="25"/>
      <c r="BT41" s="23" t="s">
        <v>27</v>
      </c>
      <c r="BU41" s="24"/>
      <c r="BV41" s="25"/>
      <c r="BW41" s="23" t="s">
        <v>24</v>
      </c>
      <c r="BX41" s="24"/>
      <c r="BY41" s="25"/>
      <c r="BZ41" s="20" t="s">
        <v>28</v>
      </c>
      <c r="CA41" s="21" t="s">
        <v>23</v>
      </c>
      <c r="CB41" s="21" t="s">
        <v>24</v>
      </c>
      <c r="CC41" s="21" t="s">
        <v>25</v>
      </c>
      <c r="CD41" s="22" t="s">
        <v>26</v>
      </c>
      <c r="CE41" s="22"/>
      <c r="CF41" s="26" t="s">
        <v>23</v>
      </c>
      <c r="CG41" s="27"/>
      <c r="CH41" s="28"/>
      <c r="CI41" s="26" t="s">
        <v>24</v>
      </c>
      <c r="CJ41" s="27"/>
      <c r="CK41" s="28"/>
      <c r="CL41" s="26" t="s">
        <v>25</v>
      </c>
      <c r="CM41" s="27"/>
      <c r="CN41" s="28"/>
      <c r="CO41" s="21" t="s">
        <v>49</v>
      </c>
      <c r="CP41" s="21" t="s">
        <v>50</v>
      </c>
      <c r="CQ41" s="80"/>
      <c r="CR41" s="80"/>
    </row>
    <row r="42" spans="1:96" ht="25.5" customHeight="1" x14ac:dyDescent="0.3">
      <c r="A42" s="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 t="s">
        <v>30</v>
      </c>
      <c r="O42" s="30" t="s">
        <v>31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 t="s">
        <v>30</v>
      </c>
      <c r="AC42" s="30" t="s">
        <v>31</v>
      </c>
      <c r="AD42" s="29"/>
      <c r="AE42" s="29"/>
      <c r="AF42" s="29"/>
      <c r="AG42" s="30" t="s">
        <v>30</v>
      </c>
      <c r="AH42" s="30" t="s">
        <v>31</v>
      </c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0" t="s">
        <v>30</v>
      </c>
      <c r="AV42" s="30" t="s">
        <v>31</v>
      </c>
      <c r="AW42" s="29"/>
      <c r="AX42" s="29"/>
      <c r="AY42" s="29"/>
      <c r="AZ42" s="30" t="s">
        <v>30</v>
      </c>
      <c r="BA42" s="30" t="s">
        <v>31</v>
      </c>
      <c r="BB42" s="31"/>
      <c r="BC42" s="32"/>
      <c r="BD42" s="33"/>
      <c r="BE42" s="34" t="s">
        <v>32</v>
      </c>
      <c r="BF42" s="35" t="s">
        <v>33</v>
      </c>
      <c r="BG42" s="35" t="s">
        <v>34</v>
      </c>
      <c r="BH42" s="31"/>
      <c r="BI42" s="32"/>
      <c r="BJ42" s="33"/>
      <c r="BK42" s="31"/>
      <c r="BL42" s="32"/>
      <c r="BM42" s="33"/>
      <c r="BN42" s="34" t="s">
        <v>32</v>
      </c>
      <c r="BO42" s="35" t="s">
        <v>33</v>
      </c>
      <c r="BP42" s="35" t="s">
        <v>34</v>
      </c>
      <c r="BQ42" s="31"/>
      <c r="BR42" s="32"/>
      <c r="BS42" s="33"/>
      <c r="BT42" s="31"/>
      <c r="BU42" s="32"/>
      <c r="BV42" s="33"/>
      <c r="BW42" s="34" t="s">
        <v>32</v>
      </c>
      <c r="BX42" s="35" t="s">
        <v>33</v>
      </c>
      <c r="BY42" s="35" t="s">
        <v>34</v>
      </c>
      <c r="BZ42" s="29"/>
      <c r="CA42" s="29"/>
      <c r="CB42" s="29"/>
      <c r="CC42" s="29"/>
      <c r="CD42" s="30" t="s">
        <v>30</v>
      </c>
      <c r="CE42" s="30" t="s">
        <v>31</v>
      </c>
      <c r="CF42" s="30" t="s">
        <v>32</v>
      </c>
      <c r="CG42" s="36" t="s">
        <v>33</v>
      </c>
      <c r="CH42" s="36" t="s">
        <v>34</v>
      </c>
      <c r="CI42" s="37" t="s">
        <v>32</v>
      </c>
      <c r="CJ42" s="38" t="s">
        <v>33</v>
      </c>
      <c r="CK42" s="38" t="s">
        <v>34</v>
      </c>
      <c r="CL42" s="30" t="s">
        <v>32</v>
      </c>
      <c r="CM42" s="36" t="s">
        <v>33</v>
      </c>
      <c r="CN42" s="36" t="s">
        <v>34</v>
      </c>
      <c r="CO42" s="29"/>
      <c r="CP42" s="63"/>
      <c r="CQ42" s="80"/>
      <c r="CR42" s="80"/>
    </row>
    <row r="43" spans="1:96" ht="18.75" x14ac:dyDescent="0.3">
      <c r="A43" s="81" t="s">
        <v>63</v>
      </c>
      <c r="B43" s="82">
        <f>SUM('[1]Произв. прогр. Вода (СВОД)'!E45)</f>
        <v>747.39358259553501</v>
      </c>
      <c r="C43" s="82">
        <f>SUM('[1]ПОЛНАЯ СЕБЕСТОИМОСТЬ ВОДА 2018'!C186)</f>
        <v>941.03</v>
      </c>
      <c r="D43" s="83">
        <v>906.26</v>
      </c>
      <c r="E43" s="82">
        <f>SUM('[1]Произв. прогр. Вода (СВОД)'!F45)</f>
        <v>742.59366590801301</v>
      </c>
      <c r="F43" s="82">
        <f>SUM('[1]ПОЛНАЯ СЕБЕСТОИМОСТЬ ВОДА 2018'!D186)</f>
        <v>860.23</v>
      </c>
      <c r="G43" s="83">
        <v>770.47</v>
      </c>
      <c r="H43" s="82">
        <f>SUM('[1]Произв. прогр. Вода (СВОД)'!G45)</f>
        <v>742.59366590801301</v>
      </c>
      <c r="I43" s="82">
        <f>SUM('[1]ПОЛНАЯ СЕБЕСТОИМОСТЬ ВОДА 2018'!E186)</f>
        <v>880.24</v>
      </c>
      <c r="J43" s="83">
        <v>878.01</v>
      </c>
      <c r="K43" s="50">
        <f t="shared" ref="K43:M49" si="179">SUM(B43+E43+H43)</f>
        <v>2232.580914411561</v>
      </c>
      <c r="L43" s="50">
        <f t="shared" si="179"/>
        <v>2681.5</v>
      </c>
      <c r="M43" s="50">
        <f t="shared" si="179"/>
        <v>2554.7399999999998</v>
      </c>
      <c r="N43" s="49">
        <f t="shared" ref="N43:N84" si="180">SUM(L43-K43)</f>
        <v>448.91908558843897</v>
      </c>
      <c r="O43" s="49">
        <f t="shared" ref="O43:O84" si="181">SUM(N43/K43*100)</f>
        <v>20.10762891909609</v>
      </c>
      <c r="P43" s="82">
        <f>SUM('[1]Произв. прогр. Вода (СВОД)'!I45)</f>
        <v>737.79374922049101</v>
      </c>
      <c r="Q43" s="82">
        <f>SUM('[1]ПОЛНАЯ СЕБЕСТОИМОСТЬ ВОДА 2018'!H186)</f>
        <v>909.62</v>
      </c>
      <c r="R43" s="83">
        <v>916.38</v>
      </c>
      <c r="S43" s="82">
        <f>SUM('[1]Произв. прогр. Вода (СВОД)'!J45)</f>
        <v>694.59449903279301</v>
      </c>
      <c r="T43" s="82">
        <f>SUM('[1]ПОЛНАЯ СЕБЕСТОИМОСТЬ ВОДА 2018'!I186)</f>
        <v>1146.6100000000001</v>
      </c>
      <c r="U43" s="83">
        <v>1012.93</v>
      </c>
      <c r="V43" s="82">
        <f>SUM('[1]Произв. прогр. Вода (СВОД)'!K45)</f>
        <v>694.59449903279301</v>
      </c>
      <c r="W43" s="82">
        <f>SUM('[1]ПОЛНАЯ СЕБЕСТОИМОСТЬ ВОДА 2018'!J186)</f>
        <v>953.06999999999994</v>
      </c>
      <c r="X43" s="83">
        <v>800.26</v>
      </c>
      <c r="Y43" s="50">
        <f t="shared" ref="Y43:AA49" si="182">SUM(P43+S43+V43)</f>
        <v>2126.982747286077</v>
      </c>
      <c r="Z43" s="50">
        <f t="shared" si="182"/>
        <v>3009.3</v>
      </c>
      <c r="AA43" s="50">
        <f t="shared" si="182"/>
        <v>2729.5699999999997</v>
      </c>
      <c r="AB43" s="49">
        <f t="shared" ref="AB43:AB84" si="183">SUM(Z43-Y43)</f>
        <v>882.31725271392315</v>
      </c>
      <c r="AC43" s="49">
        <f t="shared" ref="AC43:AC80" si="184">SUM(AB43/Y43*100)</f>
        <v>41.482106699723616</v>
      </c>
      <c r="AD43" s="50">
        <f t="shared" ref="AD43:AD49" si="185">SUM(K43+Y43)</f>
        <v>4359.5636616976381</v>
      </c>
      <c r="AE43" s="50">
        <f t="shared" ref="AE43:AF49" si="186">SUM(L43+Z43)</f>
        <v>5690.8</v>
      </c>
      <c r="AF43" s="50">
        <f t="shared" si="186"/>
        <v>5284.3099999999995</v>
      </c>
      <c r="AG43" s="49">
        <f t="shared" ref="AG43:AG84" si="187">SUM(AE43-AD43)</f>
        <v>1331.2363383023621</v>
      </c>
      <c r="AH43" s="49">
        <f t="shared" ref="AH43:AH80" si="188">SUM(AG43/AD43*100)</f>
        <v>30.535999508353811</v>
      </c>
      <c r="AI43" s="82">
        <f>SUM('[1]Произв. прогр. Вода (СВОД)'!N45)</f>
        <v>743.21611396508865</v>
      </c>
      <c r="AJ43" s="82">
        <f>SUM('[1]ПОЛНАЯ СЕБЕСТОИМОСТЬ ВОДА 2018'!P186)</f>
        <v>899.28</v>
      </c>
      <c r="AK43" s="83">
        <v>928.74</v>
      </c>
      <c r="AL43" s="82">
        <f>SUM('[1]Произв. прогр. Вода (СВОД)'!O45)</f>
        <v>743.21611396508865</v>
      </c>
      <c r="AM43" s="82">
        <f>SUM('[1]ПОЛНАЯ СЕБЕСТОИМОСТЬ ВОДА 2018'!Q186)</f>
        <v>704.7700000000001</v>
      </c>
      <c r="AN43" s="83">
        <v>954.07</v>
      </c>
      <c r="AO43" s="82">
        <f>SUM('[1]Произв. прогр. Вода (СВОД)'!P45)</f>
        <v>789.4393116659254</v>
      </c>
      <c r="AP43" s="82">
        <f>SUM('[1]ПОЛНАЯ СЕБЕСТОИМОСТЬ ВОДА 2018'!R186)</f>
        <v>735.11</v>
      </c>
      <c r="AQ43" s="83">
        <v>931.78</v>
      </c>
      <c r="AR43" s="50">
        <f t="shared" ref="AR43:AT49" si="189">SUM(AI43+AL43+AO43)</f>
        <v>2275.8715395961026</v>
      </c>
      <c r="AS43" s="50">
        <f t="shared" si="189"/>
        <v>2339.1600000000003</v>
      </c>
      <c r="AT43" s="50">
        <f t="shared" si="189"/>
        <v>2814.59</v>
      </c>
      <c r="AU43" s="49">
        <f t="shared" ref="AU43:AU84" si="190">SUM(AS43-AR43)</f>
        <v>63.288460403897716</v>
      </c>
      <c r="AV43" s="49">
        <f t="shared" ref="AV43:AV80" si="191">SUM(AU43/AR43*100)</f>
        <v>2.7808450214694225</v>
      </c>
      <c r="AW43" s="50">
        <f t="shared" ref="AW43:AW49" si="192">SUM(AD43+AR43)</f>
        <v>6635.4352012937406</v>
      </c>
      <c r="AX43" s="50">
        <f t="shared" ref="AX43:AY49" si="193">SUM(AE43+AS43)</f>
        <v>8029.9600000000009</v>
      </c>
      <c r="AY43" s="50">
        <f t="shared" si="193"/>
        <v>8098.9</v>
      </c>
      <c r="AZ43" s="49">
        <f t="shared" ref="AZ43:AZ84" si="194">SUM(AX43-AW43)</f>
        <v>1394.5247987062603</v>
      </c>
      <c r="BA43" s="49">
        <f t="shared" ref="BA43:BA80" si="195">SUM(AZ43/AW43*100)</f>
        <v>21.016327586687357</v>
      </c>
      <c r="BB43" s="82">
        <f>SUM('[1]Произв. прогр. Вода (СВОД)'!S45)</f>
        <v>794.57522252157401</v>
      </c>
      <c r="BC43" s="82"/>
      <c r="BD43" s="82"/>
      <c r="BE43" s="82">
        <f>SUM('[1]ПОЛНАЯ СЕБЕСТОИМОСТЬ ВОДА 2018'!X186)</f>
        <v>1011.5350000000001</v>
      </c>
      <c r="BF43" s="82">
        <f>SUM('[1]ПОЛНАЯ СЕБЕСТОИМОСТЬ ВОДА 2018'!Y186)</f>
        <v>1011.4800000000001</v>
      </c>
      <c r="BG43" s="82">
        <f>SUM('[1]ПОЛНАЯ СЕБЕСТОИМОСТЬ ВОДА 2018'!Z186)</f>
        <v>5.5E-2</v>
      </c>
      <c r="BH43" s="83">
        <v>1122.95</v>
      </c>
      <c r="BI43" s="83"/>
      <c r="BJ43" s="83"/>
      <c r="BK43" s="82">
        <f>SUM('[1]Произв. прогр. Вода (СВОД)'!T45)</f>
        <v>794.57522252157401</v>
      </c>
      <c r="BL43" s="82"/>
      <c r="BM43" s="82"/>
      <c r="BN43" s="82">
        <f>SUM('[1]ПОЛНАЯ СЕБЕСТОИМОСТЬ ВОДА 2018'!AA186)</f>
        <v>1060.3499999999999</v>
      </c>
      <c r="BO43" s="82">
        <f>SUM('[1]ПОЛНАЯ СЕБЕСТОИМОСТЬ ВОДА 2018'!AB186)</f>
        <v>1060.29</v>
      </c>
      <c r="BP43" s="82">
        <f>SUM('[1]ПОЛНАЯ СЕБЕСТОИМОСТЬ ВОДА 2018'!AC186)</f>
        <v>0.06</v>
      </c>
      <c r="BQ43" s="83">
        <v>1044.1600000000001</v>
      </c>
      <c r="BR43" s="83"/>
      <c r="BS43" s="83"/>
      <c r="BT43" s="82">
        <f>SUM('[1]Произв. прогр. Вода (СВОД)'!U45)</f>
        <v>799.71113337722261</v>
      </c>
      <c r="BU43" s="82"/>
      <c r="BV43" s="82"/>
      <c r="BW43" s="82">
        <f>SUM('[1]ПОЛНАЯ СЕБЕСТОИМОСТЬ ВОДА 2018'!AD186)</f>
        <v>912.41000000000008</v>
      </c>
      <c r="BX43" s="82">
        <f>SUM('[1]ПОЛНАЯ СЕБЕСТОИМОСТЬ ВОДА 2018'!AE186)</f>
        <v>912.41000000000008</v>
      </c>
      <c r="BY43" s="82">
        <f>SUM('[1]ПОЛНАЯ СЕБЕСТОИМОСТЬ ВОДА 2018'!AF186)</f>
        <v>0</v>
      </c>
      <c r="BZ43" s="83">
        <v>1068.76</v>
      </c>
      <c r="CA43" s="50">
        <f t="shared" ref="CA43:CA49" si="196">SUM(BB43+BK43+BT43)</f>
        <v>2388.8615784203707</v>
      </c>
      <c r="CB43" s="50">
        <f t="shared" ref="CB43:CB49" si="197">SUM(BE43+BN43+BW43)</f>
        <v>2984.2950000000001</v>
      </c>
      <c r="CC43" s="50">
        <f t="shared" ref="CC43:CC49" si="198">SUM(BH43+BQ43+BZ43)</f>
        <v>3235.87</v>
      </c>
      <c r="CD43" s="49">
        <f t="shared" ref="CD43:CD84" si="199">SUM(CB43-CA43)</f>
        <v>595.43342157962934</v>
      </c>
      <c r="CE43" s="49">
        <f t="shared" ref="CE43:CE80" si="200">SUM(CD43/CA43*100)</f>
        <v>24.925404927537002</v>
      </c>
      <c r="CF43" s="50">
        <f t="shared" ref="CF43:CF49" si="201">SUM(AW43+CA43)</f>
        <v>9024.2967797141118</v>
      </c>
      <c r="CG43" s="50"/>
      <c r="CH43" s="50"/>
      <c r="CI43" s="50">
        <f t="shared" ref="CI43:CI49" si="202">SUM(AX43+CB43)</f>
        <v>11014.255000000001</v>
      </c>
      <c r="CJ43" s="50">
        <f>SUM('[1]ПОЛНАЯ СЕБЕСТОИМОСТЬ ВОДА 2018'!AJ186)</f>
        <v>11013.12462923268</v>
      </c>
      <c r="CK43" s="50">
        <f>SUM('[1]ПОЛНАЯ СЕБЕСТОИМОСТЬ ВОДА 2018'!AK186)</f>
        <v>1.1303707673198071</v>
      </c>
      <c r="CL43" s="50">
        <f t="shared" ref="CL43:CL49" si="203">SUM(AY43+CC43)</f>
        <v>11334.77</v>
      </c>
      <c r="CM43" s="50"/>
      <c r="CN43" s="50"/>
      <c r="CO43" s="49">
        <f t="shared" ref="CO43:CO84" si="204">SUM(CI43-CF43)</f>
        <v>1989.9582202858892</v>
      </c>
      <c r="CP43" s="49">
        <f t="shared" ref="CP43:CP80" si="205">SUM(CO43/CF43*100)</f>
        <v>22.051116766894836</v>
      </c>
      <c r="CQ43" s="80"/>
      <c r="CR43" s="80"/>
    </row>
    <row r="44" spans="1:96" ht="18.75" x14ac:dyDescent="0.3">
      <c r="A44" s="81" t="s">
        <v>64</v>
      </c>
      <c r="B44" s="82">
        <f>SUM('[1]Произв. прогр. Вода (СВОД)'!E46)</f>
        <v>708.1583333333333</v>
      </c>
      <c r="C44" s="82">
        <f>SUM('[1]ПОЛНАЯ СЕБЕСТОИМОСТЬ ВОДА 2018'!C187)</f>
        <v>745.78</v>
      </c>
      <c r="D44" s="83">
        <v>748.98</v>
      </c>
      <c r="E44" s="82">
        <f>SUM('[1]Произв. прогр. Вода (СВОД)'!F46)</f>
        <v>708.1583333333333</v>
      </c>
      <c r="F44" s="82">
        <f>SUM('[1]ПОЛНАЯ СЕБЕСТОИМОСТЬ ВОДА 2018'!D187)</f>
        <v>743.83</v>
      </c>
      <c r="G44" s="83">
        <v>748.98</v>
      </c>
      <c r="H44" s="82">
        <f>SUM('[1]Произв. прогр. Вода (СВОД)'!G46)</f>
        <v>708.1583333333333</v>
      </c>
      <c r="I44" s="82">
        <f>SUM('[1]ПОЛНАЯ СЕБЕСТОИМОСТЬ ВОДА 2018'!E187)</f>
        <v>743.83</v>
      </c>
      <c r="J44" s="83">
        <v>748.81</v>
      </c>
      <c r="K44" s="50">
        <f t="shared" si="179"/>
        <v>2124.4749999999999</v>
      </c>
      <c r="L44" s="50">
        <f t="shared" si="179"/>
        <v>2233.44</v>
      </c>
      <c r="M44" s="50">
        <f t="shared" si="179"/>
        <v>2246.77</v>
      </c>
      <c r="N44" s="49">
        <f t="shared" si="180"/>
        <v>108.96500000000015</v>
      </c>
      <c r="O44" s="49">
        <f t="shared" si="181"/>
        <v>5.1290318784640982</v>
      </c>
      <c r="P44" s="82">
        <f>SUM('[1]Произв. прогр. Вода (СВОД)'!I46)</f>
        <v>708.1583333333333</v>
      </c>
      <c r="Q44" s="82">
        <f>SUM('[1]ПОЛНАЯ СЕБЕСТОИМОСТЬ ВОДА 2018'!H187)</f>
        <v>798.78</v>
      </c>
      <c r="R44" s="83">
        <v>747.8</v>
      </c>
      <c r="S44" s="82">
        <f>SUM('[1]Произв. прогр. Вода (СВОД)'!J46)</f>
        <v>708.1583333333333</v>
      </c>
      <c r="T44" s="82">
        <f>SUM('[1]ПОЛНАЯ СЕБЕСТОИМОСТЬ ВОДА 2018'!I187)</f>
        <v>798.77</v>
      </c>
      <c r="U44" s="83">
        <v>825.21</v>
      </c>
      <c r="V44" s="82">
        <f>SUM('[1]Произв. прогр. Вода (СВОД)'!K46)</f>
        <v>708.1583333333333</v>
      </c>
      <c r="W44" s="82">
        <f>SUM('[1]ПОЛНАЯ СЕБЕСТОИМОСТЬ ВОДА 2018'!J187)</f>
        <v>801.94</v>
      </c>
      <c r="X44" s="83">
        <v>923.7</v>
      </c>
      <c r="Y44" s="50">
        <f t="shared" si="182"/>
        <v>2124.4749999999999</v>
      </c>
      <c r="Z44" s="50">
        <f t="shared" si="182"/>
        <v>2399.4899999999998</v>
      </c>
      <c r="AA44" s="50">
        <f t="shared" si="182"/>
        <v>2496.71</v>
      </c>
      <c r="AB44" s="49">
        <f t="shared" si="183"/>
        <v>275.01499999999987</v>
      </c>
      <c r="AC44" s="49">
        <f t="shared" si="184"/>
        <v>12.945080549312177</v>
      </c>
      <c r="AD44" s="50">
        <f t="shared" si="185"/>
        <v>4248.95</v>
      </c>
      <c r="AE44" s="50">
        <f t="shared" si="186"/>
        <v>4632.93</v>
      </c>
      <c r="AF44" s="50">
        <f t="shared" si="186"/>
        <v>4743.4799999999996</v>
      </c>
      <c r="AG44" s="49">
        <f t="shared" si="187"/>
        <v>383.98000000000047</v>
      </c>
      <c r="AH44" s="49">
        <f t="shared" si="188"/>
        <v>9.0370562138881496</v>
      </c>
      <c r="AI44" s="82">
        <f>SUM('[1]Произв. прогр. Вода (СВОД)'!N46)</f>
        <v>708.1583333333333</v>
      </c>
      <c r="AJ44" s="82">
        <f>SUM('[1]ПОЛНАЯ СЕБЕСТОИМОСТЬ ВОДА 2018'!P187)</f>
        <v>698.05</v>
      </c>
      <c r="AK44" s="83">
        <v>923.54</v>
      </c>
      <c r="AL44" s="82">
        <f>SUM('[1]Произв. прогр. Вода (СВОД)'!O46)</f>
        <v>708.1583333333333</v>
      </c>
      <c r="AM44" s="82">
        <f>SUM('[1]ПОЛНАЯ СЕБЕСТОИМОСТЬ ВОДА 2018'!Q187)</f>
        <v>698.05</v>
      </c>
      <c r="AN44" s="83">
        <v>901.34</v>
      </c>
      <c r="AO44" s="82">
        <f>SUM('[1]Произв. прогр. Вода (СВОД)'!P46)</f>
        <v>708.1583333333333</v>
      </c>
      <c r="AP44" s="82">
        <f>SUM('[1]ПОЛНАЯ СЕБЕСТОИМОСТЬ ВОДА 2018'!R187)</f>
        <v>698.05</v>
      </c>
      <c r="AQ44" s="83">
        <v>903.39</v>
      </c>
      <c r="AR44" s="50">
        <f t="shared" si="189"/>
        <v>2124.4749999999999</v>
      </c>
      <c r="AS44" s="50">
        <f t="shared" si="189"/>
        <v>2094.1499999999996</v>
      </c>
      <c r="AT44" s="50">
        <f t="shared" si="189"/>
        <v>2728.27</v>
      </c>
      <c r="AU44" s="49">
        <f t="shared" si="190"/>
        <v>-30.325000000000273</v>
      </c>
      <c r="AV44" s="49">
        <f t="shared" si="191"/>
        <v>-1.4274114781299039</v>
      </c>
      <c r="AW44" s="50">
        <f t="shared" si="192"/>
        <v>6373.4249999999993</v>
      </c>
      <c r="AX44" s="50">
        <f t="shared" si="193"/>
        <v>6727.08</v>
      </c>
      <c r="AY44" s="50">
        <f t="shared" si="193"/>
        <v>7471.75</v>
      </c>
      <c r="AZ44" s="49">
        <f t="shared" si="194"/>
        <v>353.65500000000065</v>
      </c>
      <c r="BA44" s="49">
        <f t="shared" si="195"/>
        <v>5.5489003165488056</v>
      </c>
      <c r="BB44" s="82">
        <f>SUM('[1]Произв. прогр. Вода (СВОД)'!S46)</f>
        <v>708.1583333333333</v>
      </c>
      <c r="BC44" s="82"/>
      <c r="BD44" s="82"/>
      <c r="BE44" s="82">
        <f>SUM('[1]ПОЛНАЯ СЕБЕСТОИМОСТЬ ВОДА 2018'!X187)</f>
        <v>696.83999999999992</v>
      </c>
      <c r="BF44" s="82">
        <f>SUM('[1]ПОЛНАЯ СЕБЕСТОИМОСТЬ ВОДА 2018'!Y187)</f>
        <v>696.83999999999992</v>
      </c>
      <c r="BG44" s="82">
        <f>SUM('[1]ПОЛНАЯ СЕБЕСТОИМОСТЬ ВОДА 2018'!Z187)</f>
        <v>0</v>
      </c>
      <c r="BH44" s="83">
        <v>903.05</v>
      </c>
      <c r="BI44" s="83"/>
      <c r="BJ44" s="83"/>
      <c r="BK44" s="82">
        <f>SUM('[1]Произв. прогр. Вода (СВОД)'!T46)</f>
        <v>708.1583333333333</v>
      </c>
      <c r="BL44" s="82"/>
      <c r="BM44" s="82"/>
      <c r="BN44" s="82">
        <f>SUM('[1]ПОЛНАЯ СЕБЕСТОИМОСТЬ ВОДА 2018'!AA187)</f>
        <v>1081.19</v>
      </c>
      <c r="BO44" s="82">
        <f>SUM('[1]ПОЛНАЯ СЕБЕСТОИМОСТЬ ВОДА 2018'!AB187)</f>
        <v>1081.19</v>
      </c>
      <c r="BP44" s="82">
        <f>SUM('[1]ПОЛНАЯ СЕБЕСТОИМОСТЬ ВОДА 2018'!AC187)</f>
        <v>0</v>
      </c>
      <c r="BQ44" s="83">
        <v>861.62</v>
      </c>
      <c r="BR44" s="83"/>
      <c r="BS44" s="83"/>
      <c r="BT44" s="82">
        <f>SUM('[1]Произв. прогр. Вода (СВОД)'!U46)</f>
        <v>708.1583333333333</v>
      </c>
      <c r="BU44" s="82"/>
      <c r="BV44" s="82"/>
      <c r="BW44" s="82">
        <f>SUM('[1]ПОЛНАЯ СЕБЕСТОИМОСТЬ ВОДА 2018'!AD187)</f>
        <v>1412.45</v>
      </c>
      <c r="BX44" s="82">
        <f>SUM('[1]ПОЛНАЯ СЕБЕСТОИМОСТЬ ВОДА 2018'!AE187)</f>
        <v>1412.45</v>
      </c>
      <c r="BY44" s="82">
        <f>SUM('[1]ПОЛНАЯ СЕБЕСТОИМОСТЬ ВОДА 2018'!AF187)</f>
        <v>0</v>
      </c>
      <c r="BZ44" s="83">
        <v>747.96</v>
      </c>
      <c r="CA44" s="50">
        <f t="shared" si="196"/>
        <v>2124.4749999999999</v>
      </c>
      <c r="CB44" s="50">
        <f t="shared" si="197"/>
        <v>3190.48</v>
      </c>
      <c r="CC44" s="50">
        <f t="shared" si="198"/>
        <v>2512.63</v>
      </c>
      <c r="CD44" s="49">
        <f t="shared" si="199"/>
        <v>1066.0050000000001</v>
      </c>
      <c r="CE44" s="49">
        <f t="shared" si="200"/>
        <v>50.177337930547552</v>
      </c>
      <c r="CF44" s="50">
        <f t="shared" si="201"/>
        <v>8497.9</v>
      </c>
      <c r="CG44" s="50"/>
      <c r="CH44" s="50"/>
      <c r="CI44" s="50">
        <f t="shared" si="202"/>
        <v>9917.56</v>
      </c>
      <c r="CJ44" s="50">
        <f>SUM('[1]ПОЛНАЯ СЕБЕСТОИМОСТЬ ВОДА 2018'!AJ187)</f>
        <v>9915.1723720796654</v>
      </c>
      <c r="CK44" s="50">
        <f>SUM('[1]ПОЛНАЯ СЕБЕСТОИМОСТЬ ВОДА 2018'!AK187)</f>
        <v>2.3876279203334776</v>
      </c>
      <c r="CL44" s="50">
        <f t="shared" si="203"/>
        <v>9984.380000000001</v>
      </c>
      <c r="CM44" s="50"/>
      <c r="CN44" s="50"/>
      <c r="CO44" s="49">
        <f t="shared" si="204"/>
        <v>1419.6599999999999</v>
      </c>
      <c r="CP44" s="49">
        <f t="shared" si="205"/>
        <v>16.706009720048481</v>
      </c>
      <c r="CQ44" s="80"/>
      <c r="CR44" s="80"/>
    </row>
    <row r="45" spans="1:96" ht="18.75" x14ac:dyDescent="0.3">
      <c r="A45" s="64" t="s">
        <v>65</v>
      </c>
      <c r="B45" s="82">
        <f>SUM('[1]Произв. прогр. Вода (СВОД)'!E47)</f>
        <v>0</v>
      </c>
      <c r="C45" s="82">
        <f>SUM('[1]ПОЛНАЯ СЕБЕСТОИМОСТЬ ВОДА 2018'!C188)</f>
        <v>0</v>
      </c>
      <c r="D45" s="83">
        <v>0</v>
      </c>
      <c r="E45" s="82">
        <f>SUM('[1]Произв. прогр. Вода (СВОД)'!F47)</f>
        <v>0</v>
      </c>
      <c r="F45" s="82">
        <f>SUM('[1]ПОЛНАЯ СЕБЕСТОИМОСТЬ ВОДА 2018'!D188)</f>
        <v>0</v>
      </c>
      <c r="G45" s="83">
        <v>0</v>
      </c>
      <c r="H45" s="82">
        <f>SUM('[1]Произв. прогр. Вода (СВОД)'!G47)</f>
        <v>0</v>
      </c>
      <c r="I45" s="82">
        <f>SUM('[1]ПОЛНАЯ СЕБЕСТОИМОСТЬ ВОДА 2018'!E188)</f>
        <v>10.91</v>
      </c>
      <c r="J45" s="83">
        <v>0</v>
      </c>
      <c r="K45" s="50">
        <f t="shared" si="179"/>
        <v>0</v>
      </c>
      <c r="L45" s="50">
        <f t="shared" si="179"/>
        <v>10.91</v>
      </c>
      <c r="M45" s="50">
        <f t="shared" si="179"/>
        <v>0</v>
      </c>
      <c r="N45" s="49">
        <f t="shared" si="180"/>
        <v>10.91</v>
      </c>
      <c r="O45" s="49" t="e">
        <f t="shared" si="181"/>
        <v>#DIV/0!</v>
      </c>
      <c r="P45" s="82">
        <f>SUM('[1]Произв. прогр. Вода (СВОД)'!I47)</f>
        <v>0</v>
      </c>
      <c r="Q45" s="82">
        <f>SUM('[1]ПОЛНАЯ СЕБЕСТОИМОСТЬ ВОДА 2018'!H188)</f>
        <v>0</v>
      </c>
      <c r="R45" s="83">
        <v>0</v>
      </c>
      <c r="S45" s="82">
        <f>SUM('[1]Произв. прогр. Вода (СВОД)'!J47)</f>
        <v>0</v>
      </c>
      <c r="T45" s="82">
        <f>SUM('[1]ПОЛНАЯ СЕБЕСТОИМОСТЬ ВОДА 2018'!I188)</f>
        <v>0</v>
      </c>
      <c r="U45" s="83">
        <v>0</v>
      </c>
      <c r="V45" s="82">
        <f>SUM('[1]Произв. прогр. Вода (СВОД)'!K47)</f>
        <v>0</v>
      </c>
      <c r="W45" s="82">
        <f>SUM('[1]ПОЛНАЯ СЕБЕСТОИМОСТЬ ВОДА 2018'!J188)</f>
        <v>0</v>
      </c>
      <c r="X45" s="83">
        <v>0</v>
      </c>
      <c r="Y45" s="50">
        <f t="shared" si="182"/>
        <v>0</v>
      </c>
      <c r="Z45" s="50">
        <f t="shared" si="182"/>
        <v>0</v>
      </c>
      <c r="AA45" s="50">
        <f t="shared" si="182"/>
        <v>0</v>
      </c>
      <c r="AB45" s="49">
        <f t="shared" si="183"/>
        <v>0</v>
      </c>
      <c r="AC45" s="49" t="e">
        <f t="shared" si="184"/>
        <v>#DIV/0!</v>
      </c>
      <c r="AD45" s="50">
        <f t="shared" si="185"/>
        <v>0</v>
      </c>
      <c r="AE45" s="50">
        <f t="shared" si="186"/>
        <v>10.91</v>
      </c>
      <c r="AF45" s="50">
        <f t="shared" si="186"/>
        <v>0</v>
      </c>
      <c r="AG45" s="49">
        <f t="shared" si="187"/>
        <v>10.91</v>
      </c>
      <c r="AH45" s="49" t="e">
        <f t="shared" si="188"/>
        <v>#DIV/0!</v>
      </c>
      <c r="AI45" s="82">
        <f>SUM('[1]Произв. прогр. Вода (СВОД)'!N47)</f>
        <v>0</v>
      </c>
      <c r="AJ45" s="82">
        <f>SUM('[1]ПОЛНАЯ СЕБЕСТОИМОСТЬ ВОДА 2018'!P188)</f>
        <v>0</v>
      </c>
      <c r="AK45" s="83">
        <v>0</v>
      </c>
      <c r="AL45" s="82">
        <f>SUM('[1]Произв. прогр. Вода (СВОД)'!O47)</f>
        <v>0</v>
      </c>
      <c r="AM45" s="82">
        <f>SUM('[1]ПОЛНАЯ СЕБЕСТОИМОСТЬ ВОДА 2018'!Q188)</f>
        <v>0</v>
      </c>
      <c r="AN45" s="83">
        <v>0</v>
      </c>
      <c r="AO45" s="82">
        <f>SUM('[1]Произв. прогр. Вода (СВОД)'!P47)</f>
        <v>0</v>
      </c>
      <c r="AP45" s="82">
        <f>SUM('[1]ПОЛНАЯ СЕБЕСТОИМОСТЬ ВОДА 2018'!R188)</f>
        <v>0</v>
      </c>
      <c r="AQ45" s="83">
        <v>0</v>
      </c>
      <c r="AR45" s="50">
        <f t="shared" si="189"/>
        <v>0</v>
      </c>
      <c r="AS45" s="50">
        <f t="shared" si="189"/>
        <v>0</v>
      </c>
      <c r="AT45" s="50">
        <f t="shared" si="189"/>
        <v>0</v>
      </c>
      <c r="AU45" s="49">
        <f t="shared" si="190"/>
        <v>0</v>
      </c>
      <c r="AV45" s="49" t="e">
        <f t="shared" si="191"/>
        <v>#DIV/0!</v>
      </c>
      <c r="AW45" s="50">
        <f t="shared" si="192"/>
        <v>0</v>
      </c>
      <c r="AX45" s="50">
        <f t="shared" si="193"/>
        <v>10.91</v>
      </c>
      <c r="AY45" s="50">
        <f t="shared" si="193"/>
        <v>0</v>
      </c>
      <c r="AZ45" s="49">
        <f t="shared" si="194"/>
        <v>10.91</v>
      </c>
      <c r="BA45" s="49" t="e">
        <f t="shared" si="195"/>
        <v>#DIV/0!</v>
      </c>
      <c r="BB45" s="82">
        <f>SUM('[1]Произв. прогр. Вода (СВОД)'!S47)</f>
        <v>0</v>
      </c>
      <c r="BC45" s="82"/>
      <c r="BD45" s="82"/>
      <c r="BE45" s="82">
        <f>SUM('[1]ПОЛНАЯ СЕБЕСТОИМОСТЬ ВОДА 2018'!X188)</f>
        <v>0</v>
      </c>
      <c r="BF45" s="82">
        <f>SUM('[1]ПОЛНАЯ СЕБЕСТОИМОСТЬ ВОДА 2018'!Y188)</f>
        <v>0</v>
      </c>
      <c r="BG45" s="82">
        <f>SUM('[1]ПОЛНАЯ СЕБЕСТОИМОСТЬ ВОДА 2018'!Z188)</f>
        <v>0</v>
      </c>
      <c r="BH45" s="83">
        <v>0</v>
      </c>
      <c r="BI45" s="83"/>
      <c r="BJ45" s="83"/>
      <c r="BK45" s="82">
        <f>SUM('[1]Произв. прогр. Вода (СВОД)'!T47)</f>
        <v>0</v>
      </c>
      <c r="BL45" s="82"/>
      <c r="BM45" s="82"/>
      <c r="BN45" s="82">
        <f>SUM('[1]ПОЛНАЯ СЕБЕСТОИМОСТЬ ВОДА 2018'!AA188)</f>
        <v>0</v>
      </c>
      <c r="BO45" s="82">
        <f>SUM('[1]ПОЛНАЯ СЕБЕСТОИМОСТЬ ВОДА 2018'!AB188)</f>
        <v>0</v>
      </c>
      <c r="BP45" s="82">
        <f>SUM('[1]ПОЛНАЯ СЕБЕСТОИМОСТЬ ВОДА 2018'!AC188)</f>
        <v>0</v>
      </c>
      <c r="BQ45" s="83">
        <v>0</v>
      </c>
      <c r="BR45" s="83"/>
      <c r="BS45" s="83"/>
      <c r="BT45" s="82">
        <f>SUM('[1]Произв. прогр. Вода (СВОД)'!U47)</f>
        <v>0</v>
      </c>
      <c r="BU45" s="82"/>
      <c r="BV45" s="82"/>
      <c r="BW45" s="82">
        <f>SUM('[1]ПОЛНАЯ СЕБЕСТОИМОСТЬ ВОДА 2018'!AD188)</f>
        <v>0</v>
      </c>
      <c r="BX45" s="82">
        <f>SUM('[1]ПОЛНАЯ СЕБЕСТОИМОСТЬ ВОДА 2018'!AE188)</f>
        <v>0</v>
      </c>
      <c r="BY45" s="82">
        <f>SUM('[1]ПОЛНАЯ СЕБЕСТОИМОСТЬ ВОДА 2018'!AF188)</f>
        <v>0</v>
      </c>
      <c r="BZ45" s="83">
        <v>0</v>
      </c>
      <c r="CA45" s="50">
        <f t="shared" si="196"/>
        <v>0</v>
      </c>
      <c r="CB45" s="50">
        <f t="shared" si="197"/>
        <v>0</v>
      </c>
      <c r="CC45" s="50">
        <f t="shared" si="198"/>
        <v>0</v>
      </c>
      <c r="CD45" s="49">
        <f t="shared" si="199"/>
        <v>0</v>
      </c>
      <c r="CE45" s="49" t="e">
        <f t="shared" si="200"/>
        <v>#DIV/0!</v>
      </c>
      <c r="CF45" s="50">
        <f t="shared" si="201"/>
        <v>0</v>
      </c>
      <c r="CG45" s="50"/>
      <c r="CH45" s="50"/>
      <c r="CI45" s="50">
        <f t="shared" si="202"/>
        <v>10.91</v>
      </c>
      <c r="CJ45" s="50">
        <f>SUM('[1]ПОЛНАЯ СЕБЕСТОИМОСТЬ ВОДА 2018'!AJ188)</f>
        <v>10.90603230017793</v>
      </c>
      <c r="CK45" s="50">
        <f>SUM('[1]ПОЛНАЯ СЕБЕСТОИМОСТЬ ВОДА 2018'!AK188)</f>
        <v>3.9676998220695026E-3</v>
      </c>
      <c r="CL45" s="50">
        <f t="shared" si="203"/>
        <v>0</v>
      </c>
      <c r="CM45" s="50"/>
      <c r="CN45" s="50"/>
      <c r="CO45" s="49">
        <f t="shared" si="204"/>
        <v>10.91</v>
      </c>
      <c r="CP45" s="49" t="e">
        <f t="shared" si="205"/>
        <v>#DIV/0!</v>
      </c>
      <c r="CQ45" s="80"/>
      <c r="CR45" s="80"/>
    </row>
    <row r="46" spans="1:96" ht="18.75" x14ac:dyDescent="0.3">
      <c r="A46" s="81" t="s">
        <v>66</v>
      </c>
      <c r="B46" s="82">
        <f>SUM('[1]Произв. прогр. Вода (СВОД)'!E48)</f>
        <v>45.535546311407685</v>
      </c>
      <c r="C46" s="82">
        <f>SUM('[1]ПОЛНАЯ СЕБЕСТОИМОСТЬ ВОДА 2018'!C189)</f>
        <v>491.63</v>
      </c>
      <c r="D46" s="83">
        <v>163.24</v>
      </c>
      <c r="E46" s="82">
        <f>SUM('[1]Произв. прогр. Вода (СВОД)'!F48)</f>
        <v>45.535546311407685</v>
      </c>
      <c r="F46" s="82">
        <f>SUM('[1]ПОЛНАЯ СЕБЕСТОИМОСТЬ ВОДА 2018'!D189)</f>
        <v>404.36</v>
      </c>
      <c r="G46" s="83">
        <v>146.71</v>
      </c>
      <c r="H46" s="82">
        <f>SUM('[1]Произв. прогр. Вода (СВОД)'!G48)</f>
        <v>45.535546311407685</v>
      </c>
      <c r="I46" s="82">
        <f>SUM('[1]ПОЛНАЯ СЕБЕСТОИМОСТЬ ВОДА 2018'!E189)</f>
        <v>276.14999999999998</v>
      </c>
      <c r="J46" s="83">
        <v>100.52</v>
      </c>
      <c r="K46" s="50">
        <f t="shared" si="179"/>
        <v>136.60663893422304</v>
      </c>
      <c r="L46" s="50">
        <f t="shared" si="179"/>
        <v>1172.1399999999999</v>
      </c>
      <c r="M46" s="50">
        <f t="shared" si="179"/>
        <v>410.47</v>
      </c>
      <c r="N46" s="49">
        <f t="shared" si="180"/>
        <v>1035.5333610657767</v>
      </c>
      <c r="O46" s="49">
        <f t="shared" si="181"/>
        <v>758.04028936279781</v>
      </c>
      <c r="P46" s="82">
        <f>SUM('[1]Произв. прогр. Вода (СВОД)'!I48)</f>
        <v>45.535546311407685</v>
      </c>
      <c r="Q46" s="82">
        <f>SUM('[1]ПОЛНАЯ СЕБЕСТОИМОСТЬ ВОДА 2018'!H189)</f>
        <v>260.72000000000003</v>
      </c>
      <c r="R46" s="83">
        <v>2242.0300000000002</v>
      </c>
      <c r="S46" s="82">
        <f>SUM('[1]Произв. прогр. Вода (СВОД)'!J48)</f>
        <v>45.535546311407685</v>
      </c>
      <c r="T46" s="82">
        <f>SUM('[1]ПОЛНАЯ СЕБЕСТОИМОСТЬ ВОДА 2018'!I189)</f>
        <v>142.97</v>
      </c>
      <c r="U46" s="83">
        <v>153.36000000000001</v>
      </c>
      <c r="V46" s="82">
        <f>SUM('[1]Произв. прогр. Вода (СВОД)'!K48)</f>
        <v>45.535546311407685</v>
      </c>
      <c r="W46" s="82">
        <f>SUM('[1]ПОЛНАЯ СЕБЕСТОИМОСТЬ ВОДА 2018'!J189)</f>
        <v>463.3</v>
      </c>
      <c r="X46" s="83">
        <v>400.29</v>
      </c>
      <c r="Y46" s="50">
        <f t="shared" si="182"/>
        <v>136.60663893422304</v>
      </c>
      <c r="Z46" s="50">
        <f t="shared" si="182"/>
        <v>866.99</v>
      </c>
      <c r="AA46" s="50">
        <f t="shared" si="182"/>
        <v>2795.6800000000003</v>
      </c>
      <c r="AB46" s="49">
        <f t="shared" si="183"/>
        <v>730.38336106577697</v>
      </c>
      <c r="AC46" s="49">
        <f t="shared" si="184"/>
        <v>534.66168757541948</v>
      </c>
      <c r="AD46" s="50">
        <f t="shared" si="185"/>
        <v>273.21327786844608</v>
      </c>
      <c r="AE46" s="50">
        <f t="shared" si="186"/>
        <v>2039.1299999999999</v>
      </c>
      <c r="AF46" s="50">
        <f t="shared" si="186"/>
        <v>3206.1500000000005</v>
      </c>
      <c r="AG46" s="49">
        <f t="shared" si="187"/>
        <v>1765.9167221315538</v>
      </c>
      <c r="AH46" s="49">
        <f t="shared" si="188"/>
        <v>646.35098846910864</v>
      </c>
      <c r="AI46" s="82">
        <f>SUM('[1]Произв. прогр. Вода (СВОД)'!N48)</f>
        <v>45.535546311407685</v>
      </c>
      <c r="AJ46" s="82">
        <f>SUM('[1]ПОЛНАЯ СЕБЕСТОИМОСТЬ ВОДА 2018'!P189)</f>
        <v>315.48</v>
      </c>
      <c r="AK46" s="83">
        <v>200.88</v>
      </c>
      <c r="AL46" s="82">
        <f>SUM('[1]Произв. прогр. Вода (СВОД)'!O48)</f>
        <v>45.535546311407685</v>
      </c>
      <c r="AM46" s="82">
        <f>SUM('[1]ПОЛНАЯ СЕБЕСТОИМОСТЬ ВОДА 2018'!Q189)</f>
        <v>523.41</v>
      </c>
      <c r="AN46" s="83">
        <v>472.29</v>
      </c>
      <c r="AO46" s="82">
        <f>SUM('[1]Произв. прогр. Вода (СВОД)'!P48)</f>
        <v>45.535546311407685</v>
      </c>
      <c r="AP46" s="82">
        <f>SUM('[1]ПОЛНАЯ СЕБЕСТОИМОСТЬ ВОДА 2018'!R189)</f>
        <v>498.39499999999998</v>
      </c>
      <c r="AQ46" s="83">
        <v>579.78</v>
      </c>
      <c r="AR46" s="50">
        <f t="shared" si="189"/>
        <v>136.60663893422304</v>
      </c>
      <c r="AS46" s="50">
        <f t="shared" si="189"/>
        <v>1337.2849999999999</v>
      </c>
      <c r="AT46" s="50">
        <f t="shared" si="189"/>
        <v>1252.95</v>
      </c>
      <c r="AU46" s="49">
        <f t="shared" si="190"/>
        <v>1200.6783610657767</v>
      </c>
      <c r="AV46" s="49">
        <f t="shared" si="191"/>
        <v>878.93119282724683</v>
      </c>
      <c r="AW46" s="50">
        <f t="shared" si="192"/>
        <v>409.81991680266913</v>
      </c>
      <c r="AX46" s="50">
        <f t="shared" si="193"/>
        <v>3376.415</v>
      </c>
      <c r="AY46" s="50">
        <f t="shared" si="193"/>
        <v>4459.1000000000004</v>
      </c>
      <c r="AZ46" s="49">
        <f t="shared" si="194"/>
        <v>2966.595083197331</v>
      </c>
      <c r="BA46" s="49">
        <f t="shared" si="195"/>
        <v>723.87772325515482</v>
      </c>
      <c r="BB46" s="82">
        <f>SUM('[1]Произв. прогр. Вода (СВОД)'!S48)</f>
        <v>45.535546311407685</v>
      </c>
      <c r="BC46" s="82"/>
      <c r="BD46" s="82"/>
      <c r="BE46" s="82">
        <f>SUM('[1]ПОЛНАЯ СЕБЕСТОИМОСТЬ ВОДА 2018'!X189)</f>
        <v>813.19999999999993</v>
      </c>
      <c r="BF46" s="82">
        <f>SUM('[1]ПОЛНАЯ СЕБЕСТОИМОСТЬ ВОДА 2018'!Y189)</f>
        <v>813.19999999999993</v>
      </c>
      <c r="BG46" s="82">
        <f>SUM('[1]ПОЛНАЯ СЕБЕСТОИМОСТЬ ВОДА 2018'!Z189)</f>
        <v>0</v>
      </c>
      <c r="BH46" s="83">
        <v>93.2</v>
      </c>
      <c r="BI46" s="83"/>
      <c r="BJ46" s="83"/>
      <c r="BK46" s="82">
        <f>SUM('[1]Произв. прогр. Вода (СВОД)'!T48)</f>
        <v>45.535546311407685</v>
      </c>
      <c r="BL46" s="82"/>
      <c r="BM46" s="82"/>
      <c r="BN46" s="82">
        <f>SUM('[1]ПОЛНАЯ СЕБЕСТОИМОСТЬ ВОДА 2018'!AA189)</f>
        <v>335.58000000000004</v>
      </c>
      <c r="BO46" s="82">
        <f>SUM('[1]ПОЛНАЯ СЕБЕСТОИМОСТЬ ВОДА 2018'!AB189)</f>
        <v>335.58000000000004</v>
      </c>
      <c r="BP46" s="82">
        <f>SUM('[1]ПОЛНАЯ СЕБЕСТОИМОСТЬ ВОДА 2018'!AC189)</f>
        <v>0</v>
      </c>
      <c r="BQ46" s="83">
        <v>-7.4</v>
      </c>
      <c r="BR46" s="83"/>
      <c r="BS46" s="83"/>
      <c r="BT46" s="82">
        <f>SUM('[1]Произв. прогр. Вода (СВОД)'!U48)</f>
        <v>45.535546311407685</v>
      </c>
      <c r="BU46" s="82"/>
      <c r="BV46" s="82"/>
      <c r="BW46" s="82">
        <f>SUM('[1]ПОЛНАЯ СЕБЕСТОИМОСТЬ ВОДА 2018'!AD189)</f>
        <v>522.05999999999995</v>
      </c>
      <c r="BX46" s="82">
        <f>SUM('[1]ПОЛНАЯ СЕБЕСТОИМОСТЬ ВОДА 2018'!AE189)</f>
        <v>522.05999999999995</v>
      </c>
      <c r="BY46" s="82">
        <f>SUM('[1]ПОЛНАЯ СЕБЕСТОИМОСТЬ ВОДА 2018'!AF189)</f>
        <v>0</v>
      </c>
      <c r="BZ46" s="83">
        <v>2502.64</v>
      </c>
      <c r="CA46" s="50">
        <f t="shared" si="196"/>
        <v>136.60663893422304</v>
      </c>
      <c r="CB46" s="50">
        <f t="shared" si="197"/>
        <v>1670.84</v>
      </c>
      <c r="CC46" s="50">
        <f t="shared" si="198"/>
        <v>2588.44</v>
      </c>
      <c r="CD46" s="49">
        <f t="shared" si="199"/>
        <v>1534.233361065777</v>
      </c>
      <c r="CE46" s="49">
        <f t="shared" si="200"/>
        <v>1123.1030739322414</v>
      </c>
      <c r="CF46" s="50">
        <f t="shared" si="201"/>
        <v>546.42655573689217</v>
      </c>
      <c r="CG46" s="50"/>
      <c r="CH46" s="50"/>
      <c r="CI46" s="50">
        <f t="shared" si="202"/>
        <v>5047.2550000000001</v>
      </c>
      <c r="CJ46" s="50">
        <f>SUM('[1]ПОЛНАЯ СЕБЕСТОИМОСТЬ ВОДА 2018'!AJ189)</f>
        <v>5046.2571598622999</v>
      </c>
      <c r="CK46" s="50">
        <f>SUM('[1]ПОЛНАЯ СЕБЕСТОИМОСТЬ ВОДА 2018'!AK189)</f>
        <v>0.99784013769940683</v>
      </c>
      <c r="CL46" s="50">
        <f t="shared" si="203"/>
        <v>7047.5400000000009</v>
      </c>
      <c r="CM46" s="50"/>
      <c r="CN46" s="50"/>
      <c r="CO46" s="49">
        <f t="shared" si="204"/>
        <v>4500.8284442631084</v>
      </c>
      <c r="CP46" s="49">
        <f t="shared" si="205"/>
        <v>823.68406092442649</v>
      </c>
      <c r="CQ46" s="80"/>
      <c r="CR46" s="80"/>
    </row>
    <row r="47" spans="1:96" ht="18.75" x14ac:dyDescent="0.3">
      <c r="A47" s="81" t="s">
        <v>67</v>
      </c>
      <c r="B47" s="82">
        <f>SUM('[1]Произв. прогр. Вода (СВОД)'!E49)</f>
        <v>635.48455335602591</v>
      </c>
      <c r="C47" s="82">
        <f>SUM('[1]ПОЛНАЯ СЕБЕСТОИМОСТЬ ВОДА 2018'!C190)</f>
        <v>687.34</v>
      </c>
      <c r="D47" s="83">
        <v>286.25</v>
      </c>
      <c r="E47" s="82">
        <f>SUM('[1]Произв. прогр. Вода (СВОД)'!F49)</f>
        <v>635.48455335602591</v>
      </c>
      <c r="F47" s="82">
        <f>SUM('[1]ПОЛНАЯ СЕБЕСТОИМОСТЬ ВОДА 2018'!D190)</f>
        <v>274.33</v>
      </c>
      <c r="G47" s="83">
        <v>147.15</v>
      </c>
      <c r="H47" s="82">
        <f>SUM('[1]Произв. прогр. Вода (СВОД)'!G49)</f>
        <v>635.48455335602591</v>
      </c>
      <c r="I47" s="82">
        <f>SUM('[1]ПОЛНАЯ СЕБЕСТОИМОСТЬ ВОДА 2018'!E190)</f>
        <v>1799.45</v>
      </c>
      <c r="J47" s="83">
        <v>132.66</v>
      </c>
      <c r="K47" s="50">
        <f t="shared" si="179"/>
        <v>1906.4536600680776</v>
      </c>
      <c r="L47" s="50">
        <f t="shared" si="179"/>
        <v>2761.12</v>
      </c>
      <c r="M47" s="50">
        <f t="shared" si="179"/>
        <v>566.05999999999995</v>
      </c>
      <c r="N47" s="49">
        <f t="shared" si="180"/>
        <v>854.66633993192227</v>
      </c>
      <c r="O47" s="49">
        <f t="shared" si="181"/>
        <v>44.830165969069654</v>
      </c>
      <c r="P47" s="82">
        <f>SUM('[1]Произв. прогр. Вода (СВОД)'!I49)</f>
        <v>635.48455335602591</v>
      </c>
      <c r="Q47" s="82">
        <f>SUM('[1]ПОЛНАЯ СЕБЕСТОИМОСТЬ ВОДА 2018'!H190)</f>
        <v>1406.47</v>
      </c>
      <c r="R47" s="83">
        <v>962.24</v>
      </c>
      <c r="S47" s="82">
        <f>SUM('[1]Произв. прогр. Вода (СВОД)'!J49)</f>
        <v>635.48455335602591</v>
      </c>
      <c r="T47" s="82">
        <f>SUM('[1]ПОЛНАЯ СЕБЕСТОИМОСТЬ ВОДА 2018'!I190)</f>
        <v>812.58</v>
      </c>
      <c r="U47" s="83">
        <v>2063.1</v>
      </c>
      <c r="V47" s="82">
        <f>SUM('[1]Произв. прогр. Вода (СВОД)'!K49)</f>
        <v>635.48455335602591</v>
      </c>
      <c r="W47" s="82">
        <f>SUM('[1]ПОЛНАЯ СЕБЕСТОИМОСТЬ ВОДА 2018'!J190)</f>
        <v>758.6</v>
      </c>
      <c r="X47" s="83">
        <v>977.27</v>
      </c>
      <c r="Y47" s="50">
        <f t="shared" si="182"/>
        <v>1906.4536600680776</v>
      </c>
      <c r="Z47" s="50">
        <f t="shared" si="182"/>
        <v>2977.65</v>
      </c>
      <c r="AA47" s="50">
        <f t="shared" si="182"/>
        <v>4002.61</v>
      </c>
      <c r="AB47" s="49">
        <f t="shared" si="183"/>
        <v>1071.1963399319225</v>
      </c>
      <c r="AC47" s="49">
        <f t="shared" si="184"/>
        <v>56.187903350017486</v>
      </c>
      <c r="AD47" s="50">
        <f t="shared" si="185"/>
        <v>3812.9073201361552</v>
      </c>
      <c r="AE47" s="50">
        <f t="shared" si="186"/>
        <v>5738.77</v>
      </c>
      <c r="AF47" s="50">
        <f t="shared" si="186"/>
        <v>4568.67</v>
      </c>
      <c r="AG47" s="49">
        <f t="shared" si="187"/>
        <v>1925.8626798638452</v>
      </c>
      <c r="AH47" s="49">
        <f t="shared" si="188"/>
        <v>50.50903465954358</v>
      </c>
      <c r="AI47" s="82">
        <f>SUM('[1]Произв. прогр. Вода (СВОД)'!N49)</f>
        <v>635.48455335602591</v>
      </c>
      <c r="AJ47" s="82">
        <f>SUM('[1]ПОЛНАЯ СЕБЕСТОИМОСТЬ ВОДА 2018'!P190)</f>
        <v>751.72</v>
      </c>
      <c r="AK47" s="83">
        <v>1348.43</v>
      </c>
      <c r="AL47" s="82">
        <f>SUM('[1]Произв. прогр. Вода (СВОД)'!O49)</f>
        <v>635.48455335602591</v>
      </c>
      <c r="AM47" s="82">
        <f>SUM('[1]ПОЛНАЯ СЕБЕСТОИМОСТЬ ВОДА 2018'!Q190)</f>
        <v>1679.57</v>
      </c>
      <c r="AN47" s="83">
        <v>1801.3</v>
      </c>
      <c r="AO47" s="82">
        <f>SUM('[1]Произв. прогр. Вода (СВОД)'!P49)</f>
        <v>635.48455335602591</v>
      </c>
      <c r="AP47" s="82">
        <f>SUM('[1]ПОЛНАЯ СЕБЕСТОИМОСТЬ ВОДА 2018'!R190)</f>
        <v>1186.3399999999999</v>
      </c>
      <c r="AQ47" s="83">
        <v>2369.5300000000002</v>
      </c>
      <c r="AR47" s="50">
        <f t="shared" si="189"/>
        <v>1906.4536600680776</v>
      </c>
      <c r="AS47" s="50">
        <f t="shared" si="189"/>
        <v>3617.63</v>
      </c>
      <c r="AT47" s="50">
        <f t="shared" si="189"/>
        <v>5519.26</v>
      </c>
      <c r="AU47" s="49">
        <f t="shared" si="190"/>
        <v>1711.1763399319225</v>
      </c>
      <c r="AV47" s="49">
        <f t="shared" si="191"/>
        <v>89.757038199964327</v>
      </c>
      <c r="AW47" s="50">
        <f t="shared" si="192"/>
        <v>5719.3609802042329</v>
      </c>
      <c r="AX47" s="50">
        <f t="shared" si="193"/>
        <v>9356.4000000000015</v>
      </c>
      <c r="AY47" s="50">
        <f t="shared" si="193"/>
        <v>10087.93</v>
      </c>
      <c r="AZ47" s="49">
        <f t="shared" si="194"/>
        <v>3637.0390197957686</v>
      </c>
      <c r="BA47" s="49">
        <f t="shared" si="195"/>
        <v>63.591702506350515</v>
      </c>
      <c r="BB47" s="82">
        <f>SUM('[1]Произв. прогр. Вода (СВОД)'!S49)</f>
        <v>635.48455335602591</v>
      </c>
      <c r="BC47" s="82"/>
      <c r="BD47" s="82"/>
      <c r="BE47" s="82">
        <f>SUM('[1]ПОЛНАЯ СЕБЕСТОИМОСТЬ ВОДА 2018'!X190)</f>
        <v>790.61</v>
      </c>
      <c r="BF47" s="82">
        <f>SUM('[1]ПОЛНАЯ СЕБЕСТОИМОСТЬ ВОДА 2018'!Y190)</f>
        <v>790.61</v>
      </c>
      <c r="BG47" s="82">
        <f>SUM('[1]ПОЛНАЯ СЕБЕСТОИМОСТЬ ВОДА 2018'!Z190)</f>
        <v>0</v>
      </c>
      <c r="BH47" s="83">
        <v>686.81</v>
      </c>
      <c r="BI47" s="83"/>
      <c r="BJ47" s="83"/>
      <c r="BK47" s="82">
        <f>SUM('[1]Произв. прогр. Вода (СВОД)'!T49)</f>
        <v>635.48455335602591</v>
      </c>
      <c r="BL47" s="82"/>
      <c r="BM47" s="82"/>
      <c r="BN47" s="82">
        <f>SUM('[1]ПОЛНАЯ СЕБЕСТОИМОСТЬ ВОДА 2018'!AA190)</f>
        <v>1164.3900000000001</v>
      </c>
      <c r="BO47" s="82">
        <f>SUM('[1]ПОЛНАЯ СЕБЕСТОИМОСТЬ ВОДА 2018'!AB190)</f>
        <v>1164.3900000000001</v>
      </c>
      <c r="BP47" s="82">
        <f>SUM('[1]ПОЛНАЯ СЕБЕСТОИМОСТЬ ВОДА 2018'!AC190)</f>
        <v>0</v>
      </c>
      <c r="BQ47" s="83">
        <v>1518.91</v>
      </c>
      <c r="BR47" s="83"/>
      <c r="BS47" s="83"/>
      <c r="BT47" s="82">
        <f>SUM('[1]Произв. прогр. Вода (СВОД)'!U49)</f>
        <v>635.48455335602591</v>
      </c>
      <c r="BU47" s="82"/>
      <c r="BV47" s="82"/>
      <c r="BW47" s="82">
        <f>SUM('[1]ПОЛНАЯ СЕБЕСТОИМОСТЬ ВОДА 2018'!AD190)</f>
        <v>1588.54</v>
      </c>
      <c r="BX47" s="82">
        <f>SUM('[1]ПОЛНАЯ СЕБЕСТОИМОСТЬ ВОДА 2018'!AE190)</f>
        <v>1588.54</v>
      </c>
      <c r="BY47" s="82">
        <f>SUM('[1]ПОЛНАЯ СЕБЕСТОИМОСТЬ ВОДА 2018'!AF190)</f>
        <v>0</v>
      </c>
      <c r="BZ47" s="83">
        <v>1758.55</v>
      </c>
      <c r="CA47" s="50">
        <f t="shared" si="196"/>
        <v>1906.4536600680776</v>
      </c>
      <c r="CB47" s="50">
        <f t="shared" si="197"/>
        <v>3543.54</v>
      </c>
      <c r="CC47" s="50">
        <f t="shared" si="198"/>
        <v>3964.2700000000004</v>
      </c>
      <c r="CD47" s="49">
        <f t="shared" si="199"/>
        <v>1637.0863399319223</v>
      </c>
      <c r="CE47" s="49">
        <f t="shared" si="200"/>
        <v>85.870764877309611</v>
      </c>
      <c r="CF47" s="50">
        <f t="shared" si="201"/>
        <v>7625.8146402723105</v>
      </c>
      <c r="CG47" s="50"/>
      <c r="CH47" s="50"/>
      <c r="CI47" s="50">
        <f t="shared" si="202"/>
        <v>12899.940000000002</v>
      </c>
      <c r="CJ47" s="50">
        <f>SUM('[1]ПОЛНАЯ СЕБЕСТОИМОСТЬ ВОДА 2018'!AJ190)</f>
        <v>12899.940000000002</v>
      </c>
      <c r="CK47" s="50">
        <f>SUM('[1]ПОЛНАЯ СЕБЕСТОИМОСТЬ ВОДА 2018'!AK190)</f>
        <v>0</v>
      </c>
      <c r="CL47" s="50">
        <f t="shared" si="203"/>
        <v>14052.2</v>
      </c>
      <c r="CM47" s="50"/>
      <c r="CN47" s="50"/>
      <c r="CO47" s="49">
        <f t="shared" si="204"/>
        <v>5274.1253597276918</v>
      </c>
      <c r="CP47" s="49">
        <f t="shared" si="205"/>
        <v>69.1614680990903</v>
      </c>
      <c r="CQ47" s="80"/>
      <c r="CR47" s="80"/>
    </row>
    <row r="48" spans="1:96" ht="18.75" x14ac:dyDescent="0.3">
      <c r="A48" s="81" t="s">
        <v>68</v>
      </c>
      <c r="B48" s="82">
        <f>SUM('[1]Произв. прогр. Вода (СВОД)'!E50)</f>
        <v>4233.2830347816216</v>
      </c>
      <c r="C48" s="82">
        <f>SUM('[1]ПОЛНАЯ СЕБЕСТОИМОСТЬ ВОДА 2018'!C191)</f>
        <v>3441.2799999999997</v>
      </c>
      <c r="D48" s="83">
        <v>3291.94</v>
      </c>
      <c r="E48" s="82">
        <f>SUM('[1]Произв. прогр. Вода (СВОД)'!F50)</f>
        <v>4233.2830347816216</v>
      </c>
      <c r="F48" s="82">
        <f>SUM('[1]ПОЛНАЯ СЕБЕСТОИМОСТЬ ВОДА 2018'!D191)</f>
        <v>3129.93</v>
      </c>
      <c r="G48" s="83">
        <v>3314.02</v>
      </c>
      <c r="H48" s="82">
        <f>SUM('[1]Произв. прогр. Вода (СВОД)'!G50)</f>
        <v>4233.2830347816216</v>
      </c>
      <c r="I48" s="82">
        <f>SUM('[1]ПОЛНАЯ СЕБЕСТОИМОСТЬ ВОДА 2018'!E191)</f>
        <v>3195.81</v>
      </c>
      <c r="J48" s="83">
        <v>3777.05</v>
      </c>
      <c r="K48" s="50">
        <f t="shared" si="179"/>
        <v>12699.849104344865</v>
      </c>
      <c r="L48" s="50">
        <f t="shared" si="179"/>
        <v>9767.0199999999986</v>
      </c>
      <c r="M48" s="50">
        <f t="shared" si="179"/>
        <v>10383.01</v>
      </c>
      <c r="N48" s="49">
        <f t="shared" si="180"/>
        <v>-2932.8291043448662</v>
      </c>
      <c r="O48" s="49">
        <f t="shared" si="181"/>
        <v>-23.093416939430316</v>
      </c>
      <c r="P48" s="82">
        <f>SUM('[1]Произв. прогр. Вода (СВОД)'!I50)</f>
        <v>4233.2830347816216</v>
      </c>
      <c r="Q48" s="82">
        <f>SUM('[1]ПОЛНАЯ СЕБЕСТОИМОСТЬ ВОДА 2018'!H191)</f>
        <v>3433.36</v>
      </c>
      <c r="R48" s="83">
        <v>3662.38</v>
      </c>
      <c r="S48" s="82">
        <f>SUM('[1]Произв. прогр. Вода (СВОД)'!J50)</f>
        <v>4233.2830347816216</v>
      </c>
      <c r="T48" s="82">
        <f>SUM('[1]ПОЛНАЯ СЕБЕСТОИМОСТЬ ВОДА 2018'!I191)</f>
        <v>3677.7</v>
      </c>
      <c r="U48" s="83">
        <v>4002.68</v>
      </c>
      <c r="V48" s="82">
        <f>SUM('[1]Произв. прогр. Вода (СВОД)'!K50)</f>
        <v>4233.2830347816216</v>
      </c>
      <c r="W48" s="82">
        <f>SUM('[1]ПОЛНАЯ СЕБЕСТОИМОСТЬ ВОДА 2018'!J191)</f>
        <v>3920.59</v>
      </c>
      <c r="X48" s="83">
        <v>3998.63</v>
      </c>
      <c r="Y48" s="50">
        <f t="shared" si="182"/>
        <v>12699.849104344865</v>
      </c>
      <c r="Z48" s="50">
        <f t="shared" si="182"/>
        <v>11031.65</v>
      </c>
      <c r="AA48" s="50">
        <f t="shared" si="182"/>
        <v>11663.689999999999</v>
      </c>
      <c r="AB48" s="49">
        <f t="shared" si="183"/>
        <v>-1668.1991043448652</v>
      </c>
      <c r="AC48" s="49">
        <f t="shared" si="184"/>
        <v>-13.135582089507992</v>
      </c>
      <c r="AD48" s="50">
        <f t="shared" si="185"/>
        <v>25399.69820868973</v>
      </c>
      <c r="AE48" s="50">
        <f t="shared" si="186"/>
        <v>20798.669999999998</v>
      </c>
      <c r="AF48" s="50">
        <f t="shared" si="186"/>
        <v>22046.699999999997</v>
      </c>
      <c r="AG48" s="49">
        <f t="shared" si="187"/>
        <v>-4601.0282086897314</v>
      </c>
      <c r="AH48" s="49">
        <f t="shared" si="188"/>
        <v>-18.114499514469156</v>
      </c>
      <c r="AI48" s="82">
        <f>SUM('[1]Произв. прогр. Вода (СВОД)'!N50)</f>
        <v>4402.6143561728859</v>
      </c>
      <c r="AJ48" s="82">
        <f>SUM('[1]ПОЛНАЯ СЕБЕСТОИМОСТЬ ВОДА 2018'!P191)</f>
        <v>3775.2799999999997</v>
      </c>
      <c r="AK48" s="83">
        <v>3620.36</v>
      </c>
      <c r="AL48" s="82">
        <f>SUM('[1]Произв. прогр. Вода (СВОД)'!O50)</f>
        <v>4402.6143561728859</v>
      </c>
      <c r="AM48" s="82">
        <f>SUM('[1]ПОЛНАЯ СЕБЕСТОИМОСТЬ ВОДА 2018'!Q191)</f>
        <v>3996.3700000000003</v>
      </c>
      <c r="AN48" s="83">
        <v>3781.48</v>
      </c>
      <c r="AO48" s="82">
        <f>SUM('[1]Произв. прогр. Вода (СВОД)'!P50)</f>
        <v>4402.6143561728859</v>
      </c>
      <c r="AP48" s="82">
        <f>SUM('[1]ПОЛНАЯ СЕБЕСТОИМОСТЬ ВОДА 2018'!R191)</f>
        <v>3479.4800000000005</v>
      </c>
      <c r="AQ48" s="83">
        <v>3475.69</v>
      </c>
      <c r="AR48" s="50">
        <f t="shared" si="189"/>
        <v>13207.843068518658</v>
      </c>
      <c r="AS48" s="50">
        <f t="shared" si="189"/>
        <v>11251.130000000001</v>
      </c>
      <c r="AT48" s="50">
        <f t="shared" si="189"/>
        <v>10877.53</v>
      </c>
      <c r="AU48" s="49">
        <f t="shared" si="190"/>
        <v>-1956.7130685186567</v>
      </c>
      <c r="AV48" s="49">
        <f t="shared" si="191"/>
        <v>-14.814781326275362</v>
      </c>
      <c r="AW48" s="50">
        <f t="shared" si="192"/>
        <v>38607.541277208387</v>
      </c>
      <c r="AX48" s="50">
        <f t="shared" si="193"/>
        <v>32049.8</v>
      </c>
      <c r="AY48" s="50">
        <f t="shared" si="193"/>
        <v>32924.229999999996</v>
      </c>
      <c r="AZ48" s="49">
        <f t="shared" si="194"/>
        <v>-6557.7412772083881</v>
      </c>
      <c r="BA48" s="49">
        <f t="shared" si="195"/>
        <v>-16.985648555350224</v>
      </c>
      <c r="BB48" s="82">
        <f>SUM('[1]Произв. прогр. Вода (СВОД)'!S50)</f>
        <v>4402.6143561728859</v>
      </c>
      <c r="BC48" s="82"/>
      <c r="BD48" s="82"/>
      <c r="BE48" s="82">
        <f>SUM('[1]ПОЛНАЯ СЕБЕСТОИМОСТЬ ВОДА 2018'!X191)</f>
        <v>3780.12</v>
      </c>
      <c r="BF48" s="82">
        <f>SUM('[1]ПОЛНАЯ СЕБЕСТОИМОСТЬ ВОДА 2018'!Y191)</f>
        <v>3780.12</v>
      </c>
      <c r="BG48" s="82">
        <f>SUM('[1]ПОЛНАЯ СЕБЕСТОИМОСТЬ ВОДА 2018'!Z191)</f>
        <v>0</v>
      </c>
      <c r="BH48" s="83">
        <v>2905.9</v>
      </c>
      <c r="BI48" s="83"/>
      <c r="BJ48" s="83"/>
      <c r="BK48" s="82">
        <f>SUM('[1]Произв. прогр. Вода (СВОД)'!T50)</f>
        <v>4402.6143561728859</v>
      </c>
      <c r="BL48" s="82"/>
      <c r="BM48" s="82"/>
      <c r="BN48" s="82">
        <f>SUM('[1]ПОЛНАЯ СЕБЕСТОИМОСТЬ ВОДА 2018'!AA191)</f>
        <v>3710.9900000000002</v>
      </c>
      <c r="BO48" s="82">
        <f>SUM('[1]ПОЛНАЯ СЕБЕСТОИМОСТЬ ВОДА 2018'!AB191)</f>
        <v>3709.94</v>
      </c>
      <c r="BP48" s="82">
        <f>SUM('[1]ПОЛНАЯ СЕБЕСТОИМОСТЬ ВОДА 2018'!AC191)</f>
        <v>1.05</v>
      </c>
      <c r="BQ48" s="83">
        <v>3063.68</v>
      </c>
      <c r="BR48" s="83"/>
      <c r="BS48" s="83"/>
      <c r="BT48" s="82">
        <f>SUM('[1]Произв. прогр. Вода (СВОД)'!U50)</f>
        <v>4402.6143561728859</v>
      </c>
      <c r="BU48" s="82"/>
      <c r="BV48" s="82"/>
      <c r="BW48" s="82">
        <f>SUM('[1]ПОЛНАЯ СЕБЕСТОИМОСТЬ ВОДА 2018'!AD191)</f>
        <v>3652.03</v>
      </c>
      <c r="BX48" s="82">
        <f>SUM('[1]ПОЛНАЯ СЕБЕСТОИМОСТЬ ВОДА 2018'!AE191)</f>
        <v>3650.98</v>
      </c>
      <c r="BY48" s="82">
        <f>SUM('[1]ПОЛНАЯ СЕБЕСТОИМОСТЬ ВОДА 2018'!AF191)</f>
        <v>1.05</v>
      </c>
      <c r="BZ48" s="83">
        <v>3228.25</v>
      </c>
      <c r="CA48" s="50">
        <f t="shared" si="196"/>
        <v>13207.843068518658</v>
      </c>
      <c r="CB48" s="50">
        <f t="shared" si="197"/>
        <v>11143.140000000001</v>
      </c>
      <c r="CC48" s="50">
        <f t="shared" si="198"/>
        <v>9197.83</v>
      </c>
      <c r="CD48" s="49">
        <f t="shared" si="199"/>
        <v>-2064.7030685186564</v>
      </c>
      <c r="CE48" s="49">
        <f t="shared" si="200"/>
        <v>-15.632401579936591</v>
      </c>
      <c r="CF48" s="50">
        <f t="shared" si="201"/>
        <v>51815.384345727041</v>
      </c>
      <c r="CG48" s="50"/>
      <c r="CH48" s="50"/>
      <c r="CI48" s="50">
        <f t="shared" si="202"/>
        <v>43192.94</v>
      </c>
      <c r="CJ48" s="50">
        <f>SUM('[1]ПОЛНАЯ СЕБЕСТОИМОСТЬ ВОДА 2018'!AJ191)</f>
        <v>43184.929341345676</v>
      </c>
      <c r="CK48" s="50">
        <f>SUM('[1]ПОЛНАЯ СЕБЕСТОИМОСТЬ ВОДА 2018'!AK191)</f>
        <v>8.0106586543295712</v>
      </c>
      <c r="CL48" s="50">
        <f t="shared" si="203"/>
        <v>42122.06</v>
      </c>
      <c r="CM48" s="50"/>
      <c r="CN48" s="50"/>
      <c r="CO48" s="49">
        <f t="shared" si="204"/>
        <v>-8622.444345727039</v>
      </c>
      <c r="CP48" s="49">
        <f t="shared" si="205"/>
        <v>-16.640703247891839</v>
      </c>
      <c r="CQ48" s="80"/>
      <c r="CR48" s="80"/>
    </row>
    <row r="49" spans="1:96" ht="18.75" x14ac:dyDescent="0.3">
      <c r="A49" s="81" t="s">
        <v>69</v>
      </c>
      <c r="B49" s="82">
        <f>SUM('[1]Произв. прогр. Вода (СВОД)'!E51)</f>
        <v>1267.9381831961869</v>
      </c>
      <c r="C49" s="82">
        <f>SUM('[1]ПОЛНАЯ СЕБЕСТОИМОСТЬ ВОДА 2018'!C192)</f>
        <v>1039.07</v>
      </c>
      <c r="D49" s="83">
        <v>991.65</v>
      </c>
      <c r="E49" s="82">
        <f>SUM('[1]Произв. прогр. Вода (СВОД)'!F51)</f>
        <v>1267.9381831961869</v>
      </c>
      <c r="F49" s="82">
        <f>SUM('[1]ПОЛНАЯ СЕБЕСТОИМОСТЬ ВОДА 2018'!D192)</f>
        <v>942.32</v>
      </c>
      <c r="G49" s="83">
        <v>994.57</v>
      </c>
      <c r="H49" s="82">
        <f>SUM('[1]Произв. прогр. Вода (СВОД)'!G51)</f>
        <v>1267.9381831961869</v>
      </c>
      <c r="I49" s="82">
        <f>SUM('[1]ПОЛНАЯ СЕБЕСТОИМОСТЬ ВОДА 2018'!E192)</f>
        <v>960.56999999999994</v>
      </c>
      <c r="J49" s="83">
        <v>1122.23</v>
      </c>
      <c r="K49" s="50">
        <f t="shared" si="179"/>
        <v>3803.8145495885606</v>
      </c>
      <c r="L49" s="50">
        <f t="shared" si="179"/>
        <v>2941.96</v>
      </c>
      <c r="M49" s="50">
        <f t="shared" si="179"/>
        <v>3108.45</v>
      </c>
      <c r="N49" s="49">
        <f t="shared" si="180"/>
        <v>-861.85454958856053</v>
      </c>
      <c r="O49" s="49">
        <f t="shared" si="181"/>
        <v>-22.657638492964463</v>
      </c>
      <c r="P49" s="82">
        <f>SUM('[1]Произв. прогр. Вода (СВОД)'!I51)</f>
        <v>1267.9381831961869</v>
      </c>
      <c r="Q49" s="82">
        <f>SUM('[1]ПОЛНАЯ СЕБЕСТОИМОСТЬ ВОДА 2018'!H192)</f>
        <v>1044.6100000000001</v>
      </c>
      <c r="R49" s="83">
        <v>1103.9000000000001</v>
      </c>
      <c r="S49" s="82">
        <f>SUM('[1]Произв. прогр. Вода (СВОД)'!J51)</f>
        <v>1267.9381831961869</v>
      </c>
      <c r="T49" s="82">
        <f>SUM('[1]ПОЛНАЯ СЕБЕСТОИМОСТЬ ВОДА 2018'!I192)</f>
        <v>1112.7</v>
      </c>
      <c r="U49" s="83">
        <v>1212.8</v>
      </c>
      <c r="V49" s="82">
        <f>SUM('[1]Произв. прогр. Вода (СВОД)'!K51)</f>
        <v>1267.9381831961869</v>
      </c>
      <c r="W49" s="82">
        <f>SUM('[1]ПОЛНАЯ СЕБЕСТОИМОСТЬ ВОДА 2018'!J192)</f>
        <v>1188.29</v>
      </c>
      <c r="X49" s="83">
        <v>1215.74</v>
      </c>
      <c r="Y49" s="50">
        <f t="shared" si="182"/>
        <v>3803.8145495885606</v>
      </c>
      <c r="Z49" s="50">
        <f t="shared" si="182"/>
        <v>3345.6000000000004</v>
      </c>
      <c r="AA49" s="50">
        <f t="shared" si="182"/>
        <v>3532.4399999999996</v>
      </c>
      <c r="AB49" s="49">
        <f t="shared" si="183"/>
        <v>-458.2145495885602</v>
      </c>
      <c r="AC49" s="49">
        <f t="shared" si="184"/>
        <v>-12.046185312533781</v>
      </c>
      <c r="AD49" s="50">
        <f t="shared" si="185"/>
        <v>7607.6290991771211</v>
      </c>
      <c r="AE49" s="50">
        <f t="shared" si="186"/>
        <v>6287.56</v>
      </c>
      <c r="AF49" s="50">
        <f t="shared" si="186"/>
        <v>6640.8899999999994</v>
      </c>
      <c r="AG49" s="49">
        <f t="shared" si="187"/>
        <v>-1320.0690991771207</v>
      </c>
      <c r="AH49" s="49">
        <f t="shared" si="188"/>
        <v>-17.351911902749123</v>
      </c>
      <c r="AI49" s="82">
        <f>SUM('[1]Произв. прогр. Вода (СВОД)'!N51)</f>
        <v>1318.6557105240345</v>
      </c>
      <c r="AJ49" s="82">
        <f>SUM('[1]ПОЛНАЯ СЕБЕСТОИМОСТЬ ВОДА 2018'!P192)</f>
        <v>1140.55</v>
      </c>
      <c r="AK49" s="83">
        <v>1081.3800000000001</v>
      </c>
      <c r="AL49" s="82">
        <f>SUM('[1]Произв. прогр. Вода (СВОД)'!O51)</f>
        <v>1318.6557105240345</v>
      </c>
      <c r="AM49" s="82">
        <f>SUM('[1]ПОЛНАЯ СЕБЕСТОИМОСТЬ ВОДА 2018'!Q192)</f>
        <v>1212.8899999999999</v>
      </c>
      <c r="AN49" s="83">
        <v>1141.58</v>
      </c>
      <c r="AO49" s="82">
        <f>SUM('[1]Произв. прогр. Вода (СВОД)'!P51)</f>
        <v>1318.6557105240345</v>
      </c>
      <c r="AP49" s="82">
        <f>SUM('[1]ПОЛНАЯ СЕБЕСТОИМОСТЬ ВОДА 2018'!R192)</f>
        <v>1049.9100000000001</v>
      </c>
      <c r="AQ49" s="83">
        <v>1079.9100000000001</v>
      </c>
      <c r="AR49" s="50">
        <f t="shared" si="189"/>
        <v>3955.9671315721034</v>
      </c>
      <c r="AS49" s="50">
        <f t="shared" si="189"/>
        <v>3403.3499999999995</v>
      </c>
      <c r="AT49" s="50">
        <f t="shared" si="189"/>
        <v>3302.87</v>
      </c>
      <c r="AU49" s="49">
        <f t="shared" si="190"/>
        <v>-552.61713157210397</v>
      </c>
      <c r="AV49" s="49">
        <f t="shared" si="191"/>
        <v>-13.969204323305226</v>
      </c>
      <c r="AW49" s="50">
        <f t="shared" si="192"/>
        <v>11563.596230749225</v>
      </c>
      <c r="AX49" s="50">
        <f t="shared" si="193"/>
        <v>9690.91</v>
      </c>
      <c r="AY49" s="50">
        <f t="shared" si="193"/>
        <v>9943.7599999999984</v>
      </c>
      <c r="AZ49" s="49">
        <f t="shared" si="194"/>
        <v>-1872.6862307492247</v>
      </c>
      <c r="BA49" s="49">
        <f t="shared" si="195"/>
        <v>-16.194669836097265</v>
      </c>
      <c r="BB49" s="82">
        <f>SUM('[1]Произв. прогр. Вода (СВОД)'!S51)</f>
        <v>1318.6557105240345</v>
      </c>
      <c r="BC49" s="82"/>
      <c r="BD49" s="82"/>
      <c r="BE49" s="82">
        <f>SUM('[1]ПОЛНАЯ СЕБЕСТОИМОСТЬ ВОДА 2018'!X192)</f>
        <v>1125.1200000000001</v>
      </c>
      <c r="BF49" s="82">
        <f>SUM('[1]ПОЛНАЯ СЕБЕСТОИМОСТЬ ВОДА 2018'!Y192)</f>
        <v>1125.1200000000001</v>
      </c>
      <c r="BG49" s="82">
        <f>SUM('[1]ПОЛНАЯ СЕБЕСТОИМОСТЬ ВОДА 2018'!Z192)</f>
        <v>0</v>
      </c>
      <c r="BH49" s="83">
        <v>873.9</v>
      </c>
      <c r="BI49" s="83"/>
      <c r="BJ49" s="83"/>
      <c r="BK49" s="82">
        <f>SUM('[1]Произв. прогр. Вода (СВОД)'!T51)</f>
        <v>1318.6557105240345</v>
      </c>
      <c r="BL49" s="82"/>
      <c r="BM49" s="82"/>
      <c r="BN49" s="82">
        <f>SUM('[1]ПОЛНАЯ СЕБЕСТОИМОСТЬ ВОДА 2018'!AA192)</f>
        <v>1114.08</v>
      </c>
      <c r="BO49" s="82">
        <f>SUM('[1]ПОЛНАЯ СЕБЕСТОИМОСТЬ ВОДА 2018'!AB192)</f>
        <v>1113.76</v>
      </c>
      <c r="BP49" s="82">
        <f>SUM('[1]ПОЛНАЯ СЕБЕСТОИМОСТЬ ВОДА 2018'!AC192)</f>
        <v>0.32</v>
      </c>
      <c r="BQ49" s="83">
        <v>932.11</v>
      </c>
      <c r="BR49" s="83"/>
      <c r="BS49" s="83"/>
      <c r="BT49" s="82">
        <f>SUM('[1]Произв. прогр. Вода (СВОД)'!U51)</f>
        <v>1318.6557105240345</v>
      </c>
      <c r="BU49" s="82"/>
      <c r="BV49" s="82"/>
      <c r="BW49" s="82">
        <f>SUM('[1]ПОЛНАЯ СЕБЕСТОИМОСТЬ ВОДА 2018'!AD192)</f>
        <v>1100.52</v>
      </c>
      <c r="BX49" s="82">
        <f>SUM('[1]ПОЛНАЯ СЕБЕСТОИМОСТЬ ВОДА 2018'!AE192)</f>
        <v>1100.2</v>
      </c>
      <c r="BY49" s="82">
        <f>SUM('[1]ПОЛНАЯ СЕБЕСТОИМОСТЬ ВОДА 2018'!AF192)</f>
        <v>0.32</v>
      </c>
      <c r="BZ49" s="83">
        <v>975.56</v>
      </c>
      <c r="CA49" s="50">
        <f t="shared" si="196"/>
        <v>3955.9671315721034</v>
      </c>
      <c r="CB49" s="50">
        <f t="shared" si="197"/>
        <v>3339.72</v>
      </c>
      <c r="CC49" s="50">
        <f t="shared" si="198"/>
        <v>2781.5699999999997</v>
      </c>
      <c r="CD49" s="49">
        <f t="shared" si="199"/>
        <v>-616.24713157210363</v>
      </c>
      <c r="CE49" s="49">
        <f t="shared" si="200"/>
        <v>-15.577660558752083</v>
      </c>
      <c r="CF49" s="50">
        <f t="shared" si="201"/>
        <v>15519.563362321329</v>
      </c>
      <c r="CG49" s="50"/>
      <c r="CH49" s="50"/>
      <c r="CI49" s="50">
        <f t="shared" si="202"/>
        <v>13030.63</v>
      </c>
      <c r="CJ49" s="50">
        <f>SUM('[1]ПОЛНАЯ СЕБЕСТОИМОСТЬ ВОДА 2018'!AJ192)</f>
        <v>13028.203666095058</v>
      </c>
      <c r="CK49" s="50">
        <f>SUM('[1]ПОЛНАЯ СЕБЕСТОИМОСТЬ ВОДА 2018'!AK192)</f>
        <v>2.4263339049405217</v>
      </c>
      <c r="CL49" s="50">
        <f t="shared" si="203"/>
        <v>12725.329999999998</v>
      </c>
      <c r="CM49" s="50"/>
      <c r="CN49" s="50"/>
      <c r="CO49" s="49">
        <f t="shared" si="204"/>
        <v>-2488.9333623213297</v>
      </c>
      <c r="CP49" s="49">
        <f t="shared" si="205"/>
        <v>-16.03739296147987</v>
      </c>
      <c r="CQ49" s="80"/>
      <c r="CR49" s="80"/>
    </row>
    <row r="50" spans="1:96" ht="18.75" x14ac:dyDescent="0.3">
      <c r="A50" s="84" t="s">
        <v>70</v>
      </c>
      <c r="B50" s="85">
        <f>SUM('[1]Произв. прогр. Вода (СВОД)'!E52)</f>
        <v>0.29951651538026558</v>
      </c>
      <c r="C50" s="85">
        <f>SUM('[1]ПОЛНАЯ СЕБЕСТОИМОСТЬ ВОДА 2018'!C193)</f>
        <v>0.30194288171843037</v>
      </c>
      <c r="D50" s="85">
        <f t="shared" ref="D50:CL50" si="206">SUM(D49/D48)</f>
        <v>0.30123574548746329</v>
      </c>
      <c r="E50" s="85">
        <f>SUM('[1]Произв. прогр. Вода (СВОД)'!F52)</f>
        <v>0.29951651538026558</v>
      </c>
      <c r="F50" s="85">
        <f>SUM('[1]ПОЛНАЯ СЕБЕСТОИМОСТЬ ВОДА 2018'!D193)</f>
        <v>0.301067436012946</v>
      </c>
      <c r="G50" s="85">
        <f t="shared" si="206"/>
        <v>0.30010983639205557</v>
      </c>
      <c r="H50" s="85">
        <f>SUM('[1]Произв. прогр. Вода (СВОД)'!G52)</f>
        <v>0.29951651538026558</v>
      </c>
      <c r="I50" s="85">
        <f>SUM('[1]ПОЛНАЯ СЕБЕСТОИМОСТЬ ВОДА 2018'!E193)</f>
        <v>0.30057168605142359</v>
      </c>
      <c r="J50" s="85">
        <f t="shared" si="206"/>
        <v>0.29711812128512993</v>
      </c>
      <c r="K50" s="86">
        <f t="shared" si="206"/>
        <v>0.29951651538026558</v>
      </c>
      <c r="L50" s="86">
        <f t="shared" si="206"/>
        <v>0.30121367622877809</v>
      </c>
      <c r="M50" s="86">
        <f t="shared" si="206"/>
        <v>0.29937850392130988</v>
      </c>
      <c r="N50" s="54">
        <f t="shared" si="180"/>
        <v>1.6971608485125134E-3</v>
      </c>
      <c r="O50" s="54">
        <f t="shared" si="181"/>
        <v>0.56663347807642639</v>
      </c>
      <c r="P50" s="85">
        <f>SUM('[1]Произв. прогр. Вода (СВОД)'!I52)</f>
        <v>0.29951651538026558</v>
      </c>
      <c r="Q50" s="85">
        <f>SUM('[1]ПОЛНАЯ СЕБЕСТОИМОСТЬ ВОДА 2018'!H193)</f>
        <v>0.30425297667590934</v>
      </c>
      <c r="R50" s="85">
        <f t="shared" si="206"/>
        <v>0.30141601909141053</v>
      </c>
      <c r="S50" s="85">
        <f>SUM('[1]Произв. прогр. Вода (СВОД)'!J52)</f>
        <v>0.29951651538026558</v>
      </c>
      <c r="T50" s="85">
        <f>SUM('[1]ПОЛНАЯ СЕБЕСТОИМОСТЬ ВОДА 2018'!I193)</f>
        <v>0.30255322620115838</v>
      </c>
      <c r="U50" s="85">
        <f t="shared" si="206"/>
        <v>0.30299699201534974</v>
      </c>
      <c r="V50" s="85">
        <f>SUM('[1]Произв. прогр. Вода (СВОД)'!K52)</f>
        <v>0.29951651538026558</v>
      </c>
      <c r="W50" s="85">
        <f>SUM('[1]ПОЛНАЯ СЕБЕСТОИМОСТЬ ВОДА 2018'!J193)</f>
        <v>0.30308958600618785</v>
      </c>
      <c r="X50" s="85">
        <f t="shared" si="206"/>
        <v>0.30403913340319061</v>
      </c>
      <c r="Y50" s="86">
        <f t="shared" si="206"/>
        <v>0.29951651538026558</v>
      </c>
      <c r="Z50" s="86">
        <f t="shared" si="206"/>
        <v>0.30327285582845726</v>
      </c>
      <c r="AA50" s="86">
        <f t="shared" si="206"/>
        <v>0.30285784344405586</v>
      </c>
      <c r="AB50" s="54">
        <f t="shared" si="183"/>
        <v>3.7563404481916751E-3</v>
      </c>
      <c r="AC50" s="54">
        <f t="shared" si="184"/>
        <v>1.2541346654699934</v>
      </c>
      <c r="AD50" s="86">
        <f t="shared" si="206"/>
        <v>0.29951651538026558</v>
      </c>
      <c r="AE50" s="86">
        <f t="shared" si="206"/>
        <v>0.30230586859640551</v>
      </c>
      <c r="AF50" s="86">
        <f t="shared" si="206"/>
        <v>0.30121923008885687</v>
      </c>
      <c r="AG50" s="54">
        <f t="shared" si="187"/>
        <v>2.7893532161399337E-3</v>
      </c>
      <c r="AH50" s="54">
        <f t="shared" si="188"/>
        <v>0.93128527907670677</v>
      </c>
      <c r="AI50" s="85">
        <f>SUM('[1]Произв. прогр. Вода (СВОД)'!N52)</f>
        <v>0.29951651538026564</v>
      </c>
      <c r="AJ50" s="85">
        <f>SUM('[1]ПОЛНАЯ СЕБЕСТОИМОСТЬ ВОДА 2018'!P193)</f>
        <v>0.30211004216905768</v>
      </c>
      <c r="AK50" s="85">
        <f t="shared" si="206"/>
        <v>0.29869405252516329</v>
      </c>
      <c r="AL50" s="85">
        <f>SUM('[1]Произв. прогр. Вода (СВОД)'!O52)</f>
        <v>0.29951651538026564</v>
      </c>
      <c r="AM50" s="85">
        <f>SUM('[1]ПОЛНАЯ СЕБЕСТОИМОСТЬ ВОДА 2018'!Q193)</f>
        <v>0.30349792436636241</v>
      </c>
      <c r="AN50" s="85">
        <f t="shared" si="206"/>
        <v>0.3018870918264806</v>
      </c>
      <c r="AO50" s="85">
        <f>SUM('[1]Произв. прогр. Вода (СВОД)'!P52)</f>
        <v>0.29951651538026564</v>
      </c>
      <c r="AP50" s="85">
        <f>SUM('[1]ПОЛНАЯ СЕБЕСТОИМОСТЬ ВОДА 2018'!R193)</f>
        <v>0.30174336395093521</v>
      </c>
      <c r="AQ50" s="85">
        <f t="shared" si="206"/>
        <v>0.31070377392690374</v>
      </c>
      <c r="AR50" s="86">
        <f t="shared" si="206"/>
        <v>0.29951651538026564</v>
      </c>
      <c r="AS50" s="86">
        <f t="shared" si="206"/>
        <v>0.30248961659851048</v>
      </c>
      <c r="AT50" s="86">
        <f t="shared" si="206"/>
        <v>0.30364154362249512</v>
      </c>
      <c r="AU50" s="54">
        <f t="shared" si="190"/>
        <v>2.9731012182448446E-3</v>
      </c>
      <c r="AV50" s="54">
        <f t="shared" si="191"/>
        <v>0.99263348282154007</v>
      </c>
      <c r="AW50" s="86">
        <f t="shared" si="206"/>
        <v>0.29951651538026558</v>
      </c>
      <c r="AX50" s="86">
        <f t="shared" si="206"/>
        <v>0.30237037360607555</v>
      </c>
      <c r="AY50" s="86">
        <f t="shared" si="206"/>
        <v>0.30201951571836305</v>
      </c>
      <c r="AZ50" s="54">
        <f t="shared" si="194"/>
        <v>2.8538582258099687E-3</v>
      </c>
      <c r="BA50" s="54">
        <f t="shared" si="195"/>
        <v>0.95282165732554547</v>
      </c>
      <c r="BB50" s="85">
        <f>SUM('[1]Произв. прогр. Вода (СВОД)'!S52)</f>
        <v>0.29951651538026564</v>
      </c>
      <c r="BC50" s="85"/>
      <c r="BD50" s="85"/>
      <c r="BE50" s="85">
        <f>SUM('[1]ПОЛНАЯ СЕБЕСТОИМОСТЬ ВОДА 2018'!X193)</f>
        <v>0.29764134471921533</v>
      </c>
      <c r="BF50" s="85">
        <f>SUM('[1]ПОЛНАЯ СЕБЕСТОИМОСТЬ ВОДА 2018'!Y193)</f>
        <v>0.29764134471921533</v>
      </c>
      <c r="BG50" s="85">
        <f>SUM('[1]ПОЛНАЯ СЕБЕСТОИМОСТЬ ВОДА 2018'!Z193)</f>
        <v>0</v>
      </c>
      <c r="BH50" s="85">
        <f t="shared" si="206"/>
        <v>0.30073299150005162</v>
      </c>
      <c r="BI50" s="85"/>
      <c r="BJ50" s="85"/>
      <c r="BK50" s="85">
        <f>SUM('[1]Произв. прогр. Вода (СВОД)'!T52)</f>
        <v>0.29951651538026564</v>
      </c>
      <c r="BL50" s="85"/>
      <c r="BM50" s="85"/>
      <c r="BN50" s="85">
        <f>SUM('[1]ПОЛНАЯ СЕБЕСТОИМОСТЬ ВОДА 2018'!AA193)</f>
        <v>0.30021099490971409</v>
      </c>
      <c r="BO50" s="85">
        <f>SUM('[1]ПОЛНАЯ СЕБЕСТОИМОСТЬ ВОДА 2018'!AB193)</f>
        <v>0.30020970689552928</v>
      </c>
      <c r="BP50" s="85">
        <f>SUM('[1]ПОЛНАЯ СЕБЕСТОИМОСТЬ ВОДА 2018'!AC193)</f>
        <v>0.30476190476190473</v>
      </c>
      <c r="BQ50" s="85">
        <f t="shared" si="206"/>
        <v>0.30424522143304789</v>
      </c>
      <c r="BR50" s="85"/>
      <c r="BS50" s="85"/>
      <c r="BT50" s="85">
        <f>SUM('[1]Произв. прогр. Вода (СВОД)'!U52)</f>
        <v>0.29951651538026564</v>
      </c>
      <c r="BU50" s="85"/>
      <c r="BV50" s="85"/>
      <c r="BW50" s="85">
        <f>SUM('[1]ПОЛНАЯ СЕБЕСТОИМОСТЬ ВОДА 2018'!AD193)</f>
        <v>0.30134473156025549</v>
      </c>
      <c r="BX50" s="85">
        <f>SUM('[1]ПОЛНАЯ СЕБЕСТОИМОСТЬ ВОДА 2018'!AE193)</f>
        <v>0.30134374880169162</v>
      </c>
      <c r="BY50" s="85">
        <f>SUM('[1]ПОЛНАЯ СЕБЕСТОИМОСТЬ ВОДА 2018'!AF193)</f>
        <v>0.30476190476190473</v>
      </c>
      <c r="BZ50" s="85">
        <f t="shared" si="206"/>
        <v>0.30219468752420042</v>
      </c>
      <c r="CA50" s="86">
        <f t="shared" si="206"/>
        <v>0.29951651538026564</v>
      </c>
      <c r="CB50" s="86">
        <f t="shared" si="206"/>
        <v>0.29971085349371895</v>
      </c>
      <c r="CC50" s="86">
        <f t="shared" si="206"/>
        <v>0.3024158959232775</v>
      </c>
      <c r="CD50" s="54">
        <f t="shared" si="199"/>
        <v>1.9433811345331842E-4</v>
      </c>
      <c r="CE50" s="54">
        <f t="shared" si="200"/>
        <v>6.4883939106525429E-2</v>
      </c>
      <c r="CF50" s="86">
        <f t="shared" si="206"/>
        <v>0.29951651538026564</v>
      </c>
      <c r="CG50" s="86"/>
      <c r="CH50" s="86"/>
      <c r="CI50" s="86">
        <f t="shared" si="206"/>
        <v>0.3016842567326975</v>
      </c>
      <c r="CJ50" s="86">
        <f t="shared" si="206"/>
        <v>0.30168403340703692</v>
      </c>
      <c r="CK50" s="86">
        <f t="shared" si="206"/>
        <v>0.30288819055211469</v>
      </c>
      <c r="CL50" s="86">
        <f t="shared" si="206"/>
        <v>0.30210606983609062</v>
      </c>
      <c r="CM50" s="86"/>
      <c r="CN50" s="86"/>
      <c r="CO50" s="54">
        <f t="shared" si="204"/>
        <v>2.1677413524318623E-3</v>
      </c>
      <c r="CP50" s="54">
        <f t="shared" si="205"/>
        <v>0.72374685238298186</v>
      </c>
      <c r="CQ50" s="80"/>
      <c r="CR50" s="80"/>
    </row>
    <row r="51" spans="1:96" ht="18.75" x14ac:dyDescent="0.3">
      <c r="A51" s="81" t="s">
        <v>71</v>
      </c>
      <c r="B51" s="82">
        <f>SUM('[1]Произв. прогр. Вода (СВОД)'!E53)</f>
        <v>2094.8150336459303</v>
      </c>
      <c r="C51" s="82">
        <f>SUM('[1]ПОЛНАЯ СЕБЕСТОИМОСТЬ ВОДА 2018'!C194)</f>
        <v>1978.7399999999998</v>
      </c>
      <c r="D51" s="87">
        <f>SUM(D52:D55)</f>
        <v>2392.38</v>
      </c>
      <c r="E51" s="82">
        <f>SUM('[1]Произв. прогр. Вода (СВОД)'!F53)</f>
        <v>1976.8643665763482</v>
      </c>
      <c r="F51" s="82">
        <f>SUM('[1]ПОЛНАЯ СЕБЕСТОИМОСТЬ ВОДА 2018'!D194)</f>
        <v>1938.3199999999997</v>
      </c>
      <c r="G51" s="87">
        <f>SUM(G52:G55)</f>
        <v>1828.22</v>
      </c>
      <c r="H51" s="82">
        <f>SUM('[1]Произв. прогр. Вода (СВОД)'!G53)</f>
        <v>1925.7828301026937</v>
      </c>
      <c r="I51" s="82">
        <f>SUM('[1]ПОЛНАЯ СЕБЕСТОИМОСТЬ ВОДА 2018'!E194)</f>
        <v>2110.91</v>
      </c>
      <c r="J51" s="87">
        <f>SUM(J52:J55)</f>
        <v>1683.0900000000001</v>
      </c>
      <c r="K51" s="88">
        <f t="shared" ref="K51:M73" si="207">SUM(B51+E51+H51)</f>
        <v>5997.4622303249726</v>
      </c>
      <c r="L51" s="88">
        <f t="shared" si="207"/>
        <v>6027.9699999999993</v>
      </c>
      <c r="M51" s="88">
        <f t="shared" si="207"/>
        <v>5903.6900000000005</v>
      </c>
      <c r="N51" s="89">
        <f t="shared" si="180"/>
        <v>30.507769675026793</v>
      </c>
      <c r="O51" s="89">
        <f t="shared" si="181"/>
        <v>0.50867797917543089</v>
      </c>
      <c r="P51" s="82">
        <f>SUM('[1]Произв. прогр. Вода (СВОД)'!I53)</f>
        <v>1748.0723363780469</v>
      </c>
      <c r="Q51" s="82">
        <f>SUM('[1]ПОЛНАЯ СЕБЕСТОИМОСТЬ ВОДА 2018'!H194)</f>
        <v>1860.1600000000003</v>
      </c>
      <c r="R51" s="87">
        <f>SUM(R52:R55)</f>
        <v>1656.22</v>
      </c>
      <c r="S51" s="82">
        <f>SUM('[1]Произв. прогр. Вода (СВОД)'!J53)</f>
        <v>1395.5854349244526</v>
      </c>
      <c r="T51" s="82">
        <f>SUM('[1]ПОЛНАЯ СЕБЕСТОИМОСТЬ ВОДА 2018'!I194)</f>
        <v>1364.3799999999999</v>
      </c>
      <c r="U51" s="87">
        <f>SUM(U52:U55)</f>
        <v>1743.91</v>
      </c>
      <c r="V51" s="82">
        <f>SUM('[1]Произв. прогр. Вода (СВОД)'!K53)</f>
        <v>1291.693139985382</v>
      </c>
      <c r="W51" s="82">
        <f>SUM('[1]ПОЛНАЯ СЕБЕСТОИМОСТЬ ВОДА 2018'!J194)</f>
        <v>1429.1999999999998</v>
      </c>
      <c r="X51" s="87">
        <f>SUM(X52:X55)</f>
        <v>1076.56</v>
      </c>
      <c r="Y51" s="88">
        <f t="shared" ref="Y51:AA68" si="208">SUM(P51+S51+V51)</f>
        <v>4435.3509112878819</v>
      </c>
      <c r="Z51" s="88">
        <f t="shared" si="208"/>
        <v>4653.74</v>
      </c>
      <c r="AA51" s="88">
        <f t="shared" si="208"/>
        <v>4476.6900000000005</v>
      </c>
      <c r="AB51" s="89">
        <f t="shared" si="183"/>
        <v>218.38908871211788</v>
      </c>
      <c r="AC51" s="89">
        <f t="shared" si="184"/>
        <v>4.9238288712697313</v>
      </c>
      <c r="AD51" s="88">
        <f t="shared" ref="AD51:AF68" si="209">SUM(K51+Y51)</f>
        <v>10432.813141612854</v>
      </c>
      <c r="AE51" s="88">
        <f t="shared" si="209"/>
        <v>10681.71</v>
      </c>
      <c r="AF51" s="88">
        <f t="shared" si="209"/>
        <v>10380.380000000001</v>
      </c>
      <c r="AG51" s="89">
        <f t="shared" si="187"/>
        <v>248.89685838714468</v>
      </c>
      <c r="AH51" s="89">
        <f t="shared" si="188"/>
        <v>2.3857118402167283</v>
      </c>
      <c r="AI51" s="82">
        <f>SUM('[1]Произв. прогр. Вода (СВОД)'!N53)</f>
        <v>1319.7435090280221</v>
      </c>
      <c r="AJ51" s="82">
        <f>SUM('[1]ПОЛНАЯ СЕБЕСТОИМОСТЬ ВОДА 2018'!P194)</f>
        <v>1677.1700000000003</v>
      </c>
      <c r="AK51" s="87">
        <f>SUM(AK52:AK55)</f>
        <v>1194.3899999999999</v>
      </c>
      <c r="AL51" s="82">
        <f>SUM('[1]Произв. прогр. Вода (СВОД)'!O53)</f>
        <v>1317.6066745333069</v>
      </c>
      <c r="AM51" s="82">
        <f>SUM('[1]ПОЛНАЯ СЕБЕСТОИМОСТЬ ВОДА 2018'!Q194)</f>
        <v>1372.88</v>
      </c>
      <c r="AN51" s="87">
        <f>SUM(AN52:AN55)</f>
        <v>1393.37</v>
      </c>
      <c r="AO51" s="82">
        <f>SUM('[1]Произв. прогр. Вода (СВОД)'!P53)</f>
        <v>1513.919362948624</v>
      </c>
      <c r="AP51" s="82">
        <f>SUM('[1]ПОЛНАЯ СЕБЕСТОИМОСТЬ ВОДА 2018'!R194)</f>
        <v>1763.4899999999998</v>
      </c>
      <c r="AQ51" s="87">
        <f>SUM(AQ52:AQ55)</f>
        <v>1628.0900000000001</v>
      </c>
      <c r="AR51" s="88">
        <f t="shared" ref="AR51:AT68" si="210">SUM(AI51+AL51+AO51)</f>
        <v>4151.2695465099532</v>
      </c>
      <c r="AS51" s="88">
        <f t="shared" si="210"/>
        <v>4813.54</v>
      </c>
      <c r="AT51" s="88">
        <f t="shared" si="210"/>
        <v>4215.8500000000004</v>
      </c>
      <c r="AU51" s="89">
        <f t="shared" si="190"/>
        <v>662.27045349004675</v>
      </c>
      <c r="AV51" s="89">
        <f t="shared" si="191"/>
        <v>15.953443785572279</v>
      </c>
      <c r="AW51" s="88">
        <f t="shared" ref="AW51:AY68" si="211">SUM(AD51+AR51)</f>
        <v>14584.082688122808</v>
      </c>
      <c r="AX51" s="88">
        <f t="shared" si="211"/>
        <v>15495.25</v>
      </c>
      <c r="AY51" s="88">
        <f t="shared" si="211"/>
        <v>14596.230000000001</v>
      </c>
      <c r="AZ51" s="89">
        <f t="shared" si="194"/>
        <v>911.16731187719233</v>
      </c>
      <c r="BA51" s="89">
        <f t="shared" si="195"/>
        <v>6.2476833912854985</v>
      </c>
      <c r="BB51" s="82">
        <f>SUM('[1]Произв. прогр. Вода (СВОД)'!S53)</f>
        <v>1801.8976486057074</v>
      </c>
      <c r="BC51" s="82"/>
      <c r="BD51" s="82"/>
      <c r="BE51" s="82">
        <f>SUM('[1]ПОЛНАЯ СЕБЕСТОИМОСТЬ ВОДА 2018'!X194)</f>
        <v>1859.4999999999995</v>
      </c>
      <c r="BF51" s="82">
        <f>SUM('[1]ПОЛНАЯ СЕБЕСТОИМОСТЬ ВОДА 2018'!Y194)</f>
        <v>1859.4999999999995</v>
      </c>
      <c r="BG51" s="82">
        <f>SUM('[1]ПОЛНАЯ СЕБЕСТОИМОСТЬ ВОДА 2018'!Z194)</f>
        <v>0</v>
      </c>
      <c r="BH51" s="90">
        <f>SUM(BH52:BH55)</f>
        <v>1494.9900000000002</v>
      </c>
      <c r="BI51" s="90"/>
      <c r="BJ51" s="90"/>
      <c r="BK51" s="82">
        <f>SUM('[1]Произв. прогр. Вода (СВОД)'!T53)</f>
        <v>1930.6404594955204</v>
      </c>
      <c r="BL51" s="82"/>
      <c r="BM51" s="82"/>
      <c r="BN51" s="82">
        <f>SUM('[1]ПОЛНАЯ СЕБЕСТОИМОСТЬ ВОДА 2018'!AA194)</f>
        <v>2085.65</v>
      </c>
      <c r="BO51" s="82">
        <f>SUM('[1]ПОЛНАЯ СЕБЕСТОИМОСТЬ ВОДА 2018'!AB194)</f>
        <v>2085.65</v>
      </c>
      <c r="BP51" s="82">
        <f>SUM('[1]ПОЛНАЯ СЕБЕСТОИМОСТЬ ВОДА 2018'!AC194)</f>
        <v>0</v>
      </c>
      <c r="BQ51" s="90">
        <f>SUM(BQ52:BQ55)</f>
        <v>1864.44</v>
      </c>
      <c r="BR51" s="90"/>
      <c r="BS51" s="90"/>
      <c r="BT51" s="82">
        <f>SUM('[1]Произв. прогр. Вода (СВОД)'!U53)</f>
        <v>2091.2523086476463</v>
      </c>
      <c r="BU51" s="82"/>
      <c r="BV51" s="82"/>
      <c r="BW51" s="82">
        <f>SUM('[1]ПОЛНАЯ СЕБЕСТОИМОСТЬ ВОДА 2018'!AD194)</f>
        <v>2218.4699999999998</v>
      </c>
      <c r="BX51" s="82">
        <f>SUM('[1]ПОЛНАЯ СЕБЕСТОИМОСТЬ ВОДА 2018'!AE194)</f>
        <v>2218.4699999999998</v>
      </c>
      <c r="BY51" s="82">
        <f>SUM('[1]ПОЛНАЯ СЕБЕСТОИМОСТЬ ВОДА 2018'!AF194)</f>
        <v>0</v>
      </c>
      <c r="BZ51" s="90">
        <f>SUM(BZ52:BZ55)</f>
        <v>1880.79</v>
      </c>
      <c r="CA51" s="50">
        <f t="shared" ref="CA51:CA63" si="212">SUM(BB51+BK51+BT51)</f>
        <v>5823.7904167488741</v>
      </c>
      <c r="CB51" s="50">
        <f t="shared" ref="CB51:CB69" si="213">SUM(BE51+BN51+BW51)</f>
        <v>6163.619999999999</v>
      </c>
      <c r="CC51" s="50">
        <f t="shared" ref="CC51:CC68" si="214">SUM(BH51+BQ51+BZ51)</f>
        <v>5240.22</v>
      </c>
      <c r="CD51" s="49">
        <f t="shared" si="199"/>
        <v>339.82958325112486</v>
      </c>
      <c r="CE51" s="49">
        <f t="shared" si="200"/>
        <v>5.8351959623030938</v>
      </c>
      <c r="CF51" s="50">
        <f t="shared" ref="CF51:CF63" si="215">SUM(AW51+CA51)</f>
        <v>20407.87310487168</v>
      </c>
      <c r="CG51" s="50"/>
      <c r="CH51" s="50"/>
      <c r="CI51" s="50">
        <f t="shared" ref="CI51:CI69" si="216">SUM(AX51+CB51)</f>
        <v>21658.87</v>
      </c>
      <c r="CJ51" s="50">
        <f>SUM('[1]ПОЛНАЯ СЕБЕСТОИМОСТЬ ВОДА 2018'!AJ194)</f>
        <v>21656.745844076926</v>
      </c>
      <c r="CK51" s="50">
        <f>SUM('[1]ПОЛНАЯ СЕБЕСТОИМОСТЬ ВОДА 2018'!AK194)</f>
        <v>2.1241559230745692</v>
      </c>
      <c r="CL51" s="50">
        <f t="shared" ref="CL51:CL69" si="217">SUM(AY51+CC51)</f>
        <v>19836.45</v>
      </c>
      <c r="CM51" s="50"/>
      <c r="CN51" s="50"/>
      <c r="CO51" s="49">
        <f t="shared" si="204"/>
        <v>1250.996895128319</v>
      </c>
      <c r="CP51" s="49">
        <f t="shared" si="205"/>
        <v>6.1299719412195213</v>
      </c>
      <c r="CQ51" s="80"/>
      <c r="CR51" s="80"/>
    </row>
    <row r="52" spans="1:96" ht="18.75" x14ac:dyDescent="0.3">
      <c r="A52" s="84" t="s">
        <v>72</v>
      </c>
      <c r="B52" s="91">
        <f>SUM('[1]Произв. прогр. Вода (СВОД)'!E54)</f>
        <v>497.60537231044975</v>
      </c>
      <c r="C52" s="91">
        <f>SUM('[1]ПОЛНАЯ СЕБЕСТОИМОСТЬ ВОДА 2018'!C195)</f>
        <v>601.05999999999995</v>
      </c>
      <c r="D52" s="92">
        <v>718.24</v>
      </c>
      <c r="E52" s="91">
        <f>SUM('[1]Произв. прогр. Вода (СВОД)'!F54)</f>
        <v>497.60537231044975</v>
      </c>
      <c r="F52" s="91">
        <f>SUM('[1]ПОЛНАЯ СЕБЕСТОИМОСТЬ ВОДА 2018'!D195)</f>
        <v>577.16999999999996</v>
      </c>
      <c r="G52" s="92">
        <v>467.44</v>
      </c>
      <c r="H52" s="91">
        <f>SUM('[1]Произв. прогр. Вода (СВОД)'!G54)</f>
        <v>497.60537231044975</v>
      </c>
      <c r="I52" s="91">
        <f>SUM('[1]ПОЛНАЯ СЕБЕСТОИМОСТЬ ВОДА 2018'!E195)</f>
        <v>603.05999999999995</v>
      </c>
      <c r="J52" s="92">
        <v>375.23</v>
      </c>
      <c r="K52" s="93">
        <f t="shared" si="207"/>
        <v>1492.8161169313494</v>
      </c>
      <c r="L52" s="93">
        <f t="shared" si="207"/>
        <v>1781.29</v>
      </c>
      <c r="M52" s="93">
        <f t="shared" si="207"/>
        <v>1560.91</v>
      </c>
      <c r="N52" s="94">
        <f t="shared" si="180"/>
        <v>288.47388306865059</v>
      </c>
      <c r="O52" s="94">
        <f t="shared" si="181"/>
        <v>19.32414044816457</v>
      </c>
      <c r="P52" s="91">
        <f>SUM('[1]Произв. прогр. Вода (СВОД)'!I54)</f>
        <v>497.60537231044975</v>
      </c>
      <c r="Q52" s="91">
        <f>SUM('[1]ПОЛНАЯ СЕБЕСТОИМОСТЬ ВОДА 2018'!H195)</f>
        <v>628.80000000000007</v>
      </c>
      <c r="R52" s="92">
        <v>383.89</v>
      </c>
      <c r="S52" s="91">
        <f>SUM('[1]Произв. прогр. Вода (СВОД)'!J54)</f>
        <v>497.60537231044975</v>
      </c>
      <c r="T52" s="91">
        <f>SUM('[1]ПОЛНАЯ СЕБЕСТОИМОСТЬ ВОДА 2018'!I195)</f>
        <v>583.38</v>
      </c>
      <c r="U52" s="92">
        <v>541.89</v>
      </c>
      <c r="V52" s="91">
        <f>SUM('[1]Произв. прогр. Вода (СВОД)'!K54)</f>
        <v>497.60537231044975</v>
      </c>
      <c r="W52" s="91">
        <f>SUM('[1]ПОЛНАЯ СЕБЕСТОИМОСТЬ ВОДА 2018'!J195)</f>
        <v>677.25</v>
      </c>
      <c r="X52" s="92">
        <v>455.82</v>
      </c>
      <c r="Y52" s="93">
        <f t="shared" si="208"/>
        <v>1492.8161169313494</v>
      </c>
      <c r="Z52" s="93">
        <f t="shared" si="208"/>
        <v>1889.43</v>
      </c>
      <c r="AA52" s="93">
        <f t="shared" si="208"/>
        <v>1381.6</v>
      </c>
      <c r="AB52" s="94">
        <f t="shared" si="183"/>
        <v>396.61388306865069</v>
      </c>
      <c r="AC52" s="94">
        <f t="shared" si="184"/>
        <v>26.568167275949229</v>
      </c>
      <c r="AD52" s="93">
        <f t="shared" si="209"/>
        <v>2985.6322338626987</v>
      </c>
      <c r="AE52" s="93">
        <f t="shared" si="209"/>
        <v>3670.7200000000003</v>
      </c>
      <c r="AF52" s="93">
        <f t="shared" si="209"/>
        <v>2942.51</v>
      </c>
      <c r="AG52" s="94">
        <f t="shared" si="187"/>
        <v>685.08776613730151</v>
      </c>
      <c r="AH52" s="94">
        <f t="shared" si="188"/>
        <v>22.946153862056907</v>
      </c>
      <c r="AI52" s="91">
        <f>SUM('[1]Произв. прогр. Вода (СВОД)'!N54)</f>
        <v>517.50958720286792</v>
      </c>
      <c r="AJ52" s="91">
        <f>SUM('[1]ПОЛНАЯ СЕБЕСТОИМОСТЬ ВОДА 2018'!P195)</f>
        <v>620.37</v>
      </c>
      <c r="AK52" s="92">
        <v>460.62</v>
      </c>
      <c r="AL52" s="91">
        <f>SUM('[1]Произв. прогр. Вода (СВОД)'!O54)</f>
        <v>517.50958720286792</v>
      </c>
      <c r="AM52" s="91">
        <f>SUM('[1]ПОЛНАЯ СЕБЕСТОИМОСТЬ ВОДА 2018'!Q195)</f>
        <v>616.19000000000005</v>
      </c>
      <c r="AN52" s="92">
        <v>630.38</v>
      </c>
      <c r="AO52" s="91">
        <f>SUM('[1]Произв. прогр. Вода (СВОД)'!P54)</f>
        <v>517.50958720286792</v>
      </c>
      <c r="AP52" s="91">
        <f>SUM('[1]ПОЛНАЯ СЕБЕСТОИМОСТЬ ВОДА 2018'!R195)</f>
        <v>553</v>
      </c>
      <c r="AQ52" s="92">
        <v>642.69000000000005</v>
      </c>
      <c r="AR52" s="93">
        <f t="shared" si="210"/>
        <v>1552.5287616086039</v>
      </c>
      <c r="AS52" s="93">
        <f t="shared" si="210"/>
        <v>1789.56</v>
      </c>
      <c r="AT52" s="93">
        <f t="shared" si="210"/>
        <v>1733.69</v>
      </c>
      <c r="AU52" s="94">
        <f t="shared" si="190"/>
        <v>237.03123839139607</v>
      </c>
      <c r="AV52" s="94">
        <f t="shared" si="191"/>
        <v>15.267429773462208</v>
      </c>
      <c r="AW52" s="93">
        <f t="shared" si="211"/>
        <v>4538.1609954713022</v>
      </c>
      <c r="AX52" s="93">
        <f t="shared" si="211"/>
        <v>5460.2800000000007</v>
      </c>
      <c r="AY52" s="93">
        <f t="shared" si="211"/>
        <v>4676.2000000000007</v>
      </c>
      <c r="AZ52" s="94">
        <f t="shared" si="194"/>
        <v>922.1190045286985</v>
      </c>
      <c r="BA52" s="94">
        <f t="shared" si="195"/>
        <v>20.319221937011374</v>
      </c>
      <c r="BB52" s="91">
        <f>SUM('[1]Произв. прогр. Вода (СВОД)'!S54)</f>
        <v>517.50958720286792</v>
      </c>
      <c r="BC52" s="91"/>
      <c r="BD52" s="91"/>
      <c r="BE52" s="91">
        <f>SUM('[1]ПОЛНАЯ СЕБЕСТОИМОСТЬ ВОДА 2018'!X195)</f>
        <v>528.91999999999996</v>
      </c>
      <c r="BF52" s="91">
        <f>SUM('[1]ПОЛНАЯ СЕБЕСТОИМОСТЬ ВОДА 2018'!Y195)</f>
        <v>528.91999999999996</v>
      </c>
      <c r="BG52" s="91">
        <f>SUM('[1]ПОЛНАЯ СЕБЕСТОИМОСТЬ ВОДА 2018'!Z195)</f>
        <v>0</v>
      </c>
      <c r="BH52" s="95">
        <v>481</v>
      </c>
      <c r="BI52" s="95"/>
      <c r="BJ52" s="95"/>
      <c r="BK52" s="91">
        <f>SUM('[1]Произв. прогр. Вода (СВОД)'!T54)</f>
        <v>517.50958720286792</v>
      </c>
      <c r="BL52" s="91"/>
      <c r="BM52" s="91"/>
      <c r="BN52" s="91">
        <f>SUM('[1]ПОЛНАЯ СЕБЕСТОИМОСТЬ ВОДА 2018'!AA195)</f>
        <v>608.58000000000004</v>
      </c>
      <c r="BO52" s="91">
        <f>SUM('[1]ПОЛНАЯ СЕБЕСТОИМОСТЬ ВОДА 2018'!AB195)</f>
        <v>608.58000000000004</v>
      </c>
      <c r="BP52" s="91">
        <f>SUM('[1]ПОЛНАЯ СЕБЕСТОИМОСТЬ ВОДА 2018'!AC195)</f>
        <v>0</v>
      </c>
      <c r="BQ52" s="95">
        <v>549.74</v>
      </c>
      <c r="BR52" s="95"/>
      <c r="BS52" s="95"/>
      <c r="BT52" s="91">
        <f>SUM('[1]Произв. прогр. Вода (СВОД)'!U54)</f>
        <v>517.50958720286792</v>
      </c>
      <c r="BU52" s="91"/>
      <c r="BV52" s="91"/>
      <c r="BW52" s="91">
        <f>SUM('[1]ПОЛНАЯ СЕБЕСТОИМОСТЬ ВОДА 2018'!AD195)</f>
        <v>586.75</v>
      </c>
      <c r="BX52" s="91">
        <f>SUM('[1]ПОЛНАЯ СЕБЕСТОИМОСТЬ ВОДА 2018'!AE195)</f>
        <v>586.75</v>
      </c>
      <c r="BY52" s="91">
        <f>SUM('[1]ПОЛНАЯ СЕБЕСТОИМОСТЬ ВОДА 2018'!AF195)</f>
        <v>0</v>
      </c>
      <c r="BZ52" s="95">
        <v>549.69000000000005</v>
      </c>
      <c r="CA52" s="59">
        <f t="shared" si="212"/>
        <v>1552.5287616086039</v>
      </c>
      <c r="CB52" s="59">
        <f t="shared" si="213"/>
        <v>1724.25</v>
      </c>
      <c r="CC52" s="59">
        <f t="shared" si="214"/>
        <v>1580.43</v>
      </c>
      <c r="CD52" s="58">
        <f t="shared" si="199"/>
        <v>171.72123839139613</v>
      </c>
      <c r="CE52" s="58">
        <f t="shared" si="200"/>
        <v>11.060744421473554</v>
      </c>
      <c r="CF52" s="59">
        <f t="shared" si="215"/>
        <v>6090.6897570799065</v>
      </c>
      <c r="CG52" s="59"/>
      <c r="CH52" s="59"/>
      <c r="CI52" s="59">
        <f t="shared" si="216"/>
        <v>7184.5300000000007</v>
      </c>
      <c r="CJ52" s="50">
        <f>SUM('[1]ПОЛНАЯ СЕБЕСТОИМОСТЬ ВОДА 2018'!AJ195)</f>
        <v>7183.9802062731433</v>
      </c>
      <c r="CK52" s="50">
        <f>SUM('[1]ПОЛНАЯ СЕБЕСТОИМОСТЬ ВОДА 2018'!AK195)</f>
        <v>0.549793726857013</v>
      </c>
      <c r="CL52" s="59">
        <f t="shared" si="217"/>
        <v>6256.630000000001</v>
      </c>
      <c r="CM52" s="59"/>
      <c r="CN52" s="59"/>
      <c r="CO52" s="58">
        <f t="shared" si="204"/>
        <v>1093.8402429200942</v>
      </c>
      <c r="CP52" s="58">
        <f t="shared" si="205"/>
        <v>17.959217864423291</v>
      </c>
      <c r="CQ52" s="80"/>
      <c r="CR52" s="80"/>
    </row>
    <row r="53" spans="1:96" ht="18.75" x14ac:dyDescent="0.3">
      <c r="A53" s="96" t="s">
        <v>73</v>
      </c>
      <c r="B53" s="91">
        <f>SUM('[1]Произв. прогр. Вода (СВОД)'!E55)</f>
        <v>307.63896611976259</v>
      </c>
      <c r="C53" s="91">
        <f>SUM('[1]ПОЛНАЯ СЕБЕСТОИМОСТЬ ВОДА 2018'!C196)</f>
        <v>180.43</v>
      </c>
      <c r="D53" s="92">
        <v>200.93</v>
      </c>
      <c r="E53" s="91">
        <f>SUM('[1]Произв. прогр. Вода (СВОД)'!F55)</f>
        <v>307.63896611976259</v>
      </c>
      <c r="F53" s="91">
        <f>SUM('[1]ПОЛНАЯ СЕБЕСТОИМОСТЬ ВОДА 2018'!D196)</f>
        <v>171.59999999999997</v>
      </c>
      <c r="G53" s="92">
        <v>141.16</v>
      </c>
      <c r="H53" s="91">
        <f>SUM('[1]Произв. прогр. Вода (СВОД)'!G55)</f>
        <v>307.63896611976259</v>
      </c>
      <c r="I53" s="91">
        <f>SUM('[1]ПОЛНАЯ СЕБЕСТОИМОСТЬ ВОДА 2018'!E196)</f>
        <v>180.66</v>
      </c>
      <c r="J53" s="92">
        <v>100.82</v>
      </c>
      <c r="K53" s="93">
        <f t="shared" si="207"/>
        <v>922.91689835928776</v>
      </c>
      <c r="L53" s="93">
        <f t="shared" si="207"/>
        <v>532.68999999999994</v>
      </c>
      <c r="M53" s="93">
        <f t="shared" si="207"/>
        <v>442.91</v>
      </c>
      <c r="N53" s="94">
        <f t="shared" si="180"/>
        <v>-390.22689835928782</v>
      </c>
      <c r="O53" s="94">
        <f t="shared" si="181"/>
        <v>-42.281910652303836</v>
      </c>
      <c r="P53" s="91">
        <f>SUM('[1]Произв. прогр. Вода (СВОД)'!I55)</f>
        <v>307.63896611976259</v>
      </c>
      <c r="Q53" s="91">
        <f>SUM('[1]ПОЛНАЯ СЕБЕСТОИМОСТЬ ВОДА 2018'!H196)</f>
        <v>188.43</v>
      </c>
      <c r="R53" s="92">
        <v>111.99</v>
      </c>
      <c r="S53" s="91">
        <f>SUM('[1]Произв. прогр. Вода (СВОД)'!J55)</f>
        <v>307.63896611976259</v>
      </c>
      <c r="T53" s="91">
        <f>SUM('[1]ПОЛНАЯ СЕБЕСТОИМОСТЬ ВОДА 2018'!I196)</f>
        <v>176.18</v>
      </c>
      <c r="U53" s="92">
        <v>151.26</v>
      </c>
      <c r="V53" s="91">
        <f>SUM('[1]Произв. прогр. Вода (СВОД)'!K55)</f>
        <v>307.63896611976259</v>
      </c>
      <c r="W53" s="91">
        <f>SUM('[1]ПОЛНАЯ СЕБЕСТОИМОСТЬ ВОДА 2018'!J196)</f>
        <v>204.53</v>
      </c>
      <c r="X53" s="92">
        <v>137.66</v>
      </c>
      <c r="Y53" s="93">
        <f t="shared" si="208"/>
        <v>922.91689835928776</v>
      </c>
      <c r="Z53" s="93">
        <f t="shared" si="208"/>
        <v>569.14</v>
      </c>
      <c r="AA53" s="93">
        <f t="shared" si="208"/>
        <v>400.90999999999997</v>
      </c>
      <c r="AB53" s="94">
        <f t="shared" si="183"/>
        <v>-353.77689835928777</v>
      </c>
      <c r="AC53" s="94">
        <f t="shared" si="184"/>
        <v>-38.332475977871184</v>
      </c>
      <c r="AD53" s="93">
        <f t="shared" si="209"/>
        <v>1845.8337967185755</v>
      </c>
      <c r="AE53" s="93">
        <f t="shared" si="209"/>
        <v>1101.83</v>
      </c>
      <c r="AF53" s="93">
        <f t="shared" si="209"/>
        <v>843.81999999999994</v>
      </c>
      <c r="AG53" s="94">
        <f t="shared" si="187"/>
        <v>-744.00379671857559</v>
      </c>
      <c r="AH53" s="94">
        <f t="shared" si="188"/>
        <v>-40.30719331508751</v>
      </c>
      <c r="AI53" s="91">
        <f>SUM('[1]Произв. прогр. Вода (СВОД)'!N55)</f>
        <v>319.94452476455314</v>
      </c>
      <c r="AJ53" s="91">
        <f>SUM('[1]ПОЛНАЯ СЕБЕСТОИМОСТЬ ВОДА 2018'!P196)</f>
        <v>187.35000000000002</v>
      </c>
      <c r="AK53" s="92">
        <v>139.1</v>
      </c>
      <c r="AL53" s="91">
        <f>SUM('[1]Произв. прогр. Вода (СВОД)'!O55)</f>
        <v>319.94452476455314</v>
      </c>
      <c r="AM53" s="91">
        <f>SUM('[1]ПОЛНАЯ СЕБЕСТОИМОСТЬ ВОДА 2018'!Q196)</f>
        <v>186.09</v>
      </c>
      <c r="AN53" s="92">
        <v>201.43</v>
      </c>
      <c r="AO53" s="91">
        <f>SUM('[1]Произв. прогр. Вода (СВОД)'!P55)</f>
        <v>319.94452476455314</v>
      </c>
      <c r="AP53" s="91">
        <f>SUM('[1]ПОЛНАЯ СЕБЕСТОИМОСТЬ ВОДА 2018'!R196)</f>
        <v>167.01</v>
      </c>
      <c r="AQ53" s="92">
        <v>194.09</v>
      </c>
      <c r="AR53" s="93">
        <f t="shared" si="210"/>
        <v>959.83357429365947</v>
      </c>
      <c r="AS53" s="93">
        <f t="shared" si="210"/>
        <v>540.45000000000005</v>
      </c>
      <c r="AT53" s="93">
        <f t="shared" si="210"/>
        <v>534.62</v>
      </c>
      <c r="AU53" s="94">
        <f t="shared" si="190"/>
        <v>-419.38357429365942</v>
      </c>
      <c r="AV53" s="94">
        <f t="shared" si="191"/>
        <v>-43.693363675289582</v>
      </c>
      <c r="AW53" s="93">
        <f t="shared" si="211"/>
        <v>2805.667371012235</v>
      </c>
      <c r="AX53" s="93">
        <f t="shared" si="211"/>
        <v>1642.28</v>
      </c>
      <c r="AY53" s="93">
        <f t="shared" si="211"/>
        <v>1378.44</v>
      </c>
      <c r="AZ53" s="94">
        <f t="shared" si="194"/>
        <v>-1163.387371012235</v>
      </c>
      <c r="BA53" s="94">
        <f t="shared" si="195"/>
        <v>-41.465620017261898</v>
      </c>
      <c r="BB53" s="91">
        <f>SUM('[1]Произв. прогр. Вода (СВОД)'!S55)</f>
        <v>319.94452476455314</v>
      </c>
      <c r="BC53" s="91"/>
      <c r="BD53" s="91"/>
      <c r="BE53" s="91">
        <f>SUM('[1]ПОЛНАЯ СЕБЕСТОИМОСТЬ ВОДА 2018'!X196)</f>
        <v>159.80000000000001</v>
      </c>
      <c r="BF53" s="91">
        <f>SUM('[1]ПОЛНАЯ СЕБЕСТОИМОСТЬ ВОДА 2018'!Y196)</f>
        <v>159.80000000000001</v>
      </c>
      <c r="BG53" s="91">
        <f>SUM('[1]ПОЛНАЯ СЕБЕСТОИМОСТЬ ВОДА 2018'!Z196)</f>
        <v>0</v>
      </c>
      <c r="BH53" s="95">
        <v>144.44</v>
      </c>
      <c r="BI53" s="95"/>
      <c r="BJ53" s="95"/>
      <c r="BK53" s="91">
        <f>SUM('[1]Произв. прогр. Вода (СВОД)'!T55)</f>
        <v>319.94452476455314</v>
      </c>
      <c r="BL53" s="91"/>
      <c r="BM53" s="91"/>
      <c r="BN53" s="91">
        <f>SUM('[1]ПОЛНАЯ СЕБЕСТОИМОСТЬ ВОДА 2018'!AA196)</f>
        <v>183.57999999999998</v>
      </c>
      <c r="BO53" s="91">
        <f>SUM('[1]ПОЛНАЯ СЕБЕСТОИМОСТЬ ВОДА 2018'!AB196)</f>
        <v>183.57999999999998</v>
      </c>
      <c r="BP53" s="91">
        <f>SUM('[1]ПОЛНАЯ СЕБЕСТОИМОСТЬ ВОДА 2018'!AC196)</f>
        <v>0</v>
      </c>
      <c r="BQ53" s="95">
        <v>166.02</v>
      </c>
      <c r="BR53" s="95"/>
      <c r="BS53" s="95"/>
      <c r="BT53" s="91">
        <f>SUM('[1]Произв. прогр. Вода (СВОД)'!U55)</f>
        <v>319.94452476455314</v>
      </c>
      <c r="BU53" s="91"/>
      <c r="BV53" s="91"/>
      <c r="BW53" s="91">
        <f>SUM('[1]ПОЛНАЯ СЕБЕСТОИМОСТЬ ВОДА 2018'!AD196)</f>
        <v>176</v>
      </c>
      <c r="BX53" s="91">
        <f>SUM('[1]ПОЛНАЯ СЕБЕСТОИМОСТЬ ВОДА 2018'!AE196)</f>
        <v>176</v>
      </c>
      <c r="BY53" s="91">
        <f>SUM('[1]ПОЛНАЯ СЕБЕСТОИМОСТЬ ВОДА 2018'!AF196)</f>
        <v>0</v>
      </c>
      <c r="BZ53" s="95">
        <v>164.91</v>
      </c>
      <c r="CA53" s="59">
        <f t="shared" si="212"/>
        <v>959.83357429365947</v>
      </c>
      <c r="CB53" s="59">
        <f t="shared" si="213"/>
        <v>519.38</v>
      </c>
      <c r="CC53" s="59">
        <f t="shared" si="214"/>
        <v>475.37</v>
      </c>
      <c r="CD53" s="58">
        <f t="shared" si="199"/>
        <v>-440.45357429365947</v>
      </c>
      <c r="CE53" s="58">
        <f t="shared" si="200"/>
        <v>-45.888535897255814</v>
      </c>
      <c r="CF53" s="59">
        <f t="shared" si="215"/>
        <v>3765.5009453058947</v>
      </c>
      <c r="CG53" s="59"/>
      <c r="CH53" s="59"/>
      <c r="CI53" s="59">
        <f t="shared" si="216"/>
        <v>2161.66</v>
      </c>
      <c r="CJ53" s="50">
        <f>SUM('[1]ПОЛНАЯ СЕБЕСТОИМОСТЬ ВОДА 2018'!AJ196)</f>
        <v>2161.494302163801</v>
      </c>
      <c r="CK53" s="50">
        <f>SUM('[1]ПОЛНАЯ СЕБЕСТОИМОСТЬ ВОДА 2018'!AK196)</f>
        <v>0.16569783619901987</v>
      </c>
      <c r="CL53" s="59">
        <f t="shared" si="217"/>
        <v>1853.81</v>
      </c>
      <c r="CM53" s="59"/>
      <c r="CN53" s="59"/>
      <c r="CO53" s="58">
        <f t="shared" si="204"/>
        <v>-1603.8409453058948</v>
      </c>
      <c r="CP53" s="58">
        <f t="shared" si="205"/>
        <v>-42.593029947456436</v>
      </c>
      <c r="CQ53" s="80"/>
      <c r="CR53" s="80"/>
    </row>
    <row r="54" spans="1:96" ht="18.75" x14ac:dyDescent="0.3">
      <c r="A54" s="96" t="s">
        <v>74</v>
      </c>
      <c r="B54" s="74">
        <f>SUM('[1]Произв. прогр. Вода'!E116)</f>
        <v>190.27019285650456</v>
      </c>
      <c r="C54" s="91">
        <f>SUM('[1]ПОЛНАЯ СЕБЕСТОИМОСТЬ ВОДА 2018'!C197)</f>
        <v>125.04</v>
      </c>
      <c r="D54" s="92">
        <v>135.53</v>
      </c>
      <c r="E54" s="74">
        <f>SUM('[1]Произв. прогр. Вода'!F116)</f>
        <v>190.27019285650456</v>
      </c>
      <c r="F54" s="91">
        <f>SUM('[1]ПОЛНАЯ СЕБЕСТОИМОСТЬ ВОДА 2018'!D197)</f>
        <v>141.94999999999999</v>
      </c>
      <c r="G54" s="92">
        <v>175.2</v>
      </c>
      <c r="H54" s="74">
        <f>SUM('[1]Произв. прогр. Вода'!G116)</f>
        <v>190.27019285650456</v>
      </c>
      <c r="I54" s="91">
        <f>SUM('[1]ПОЛНАЯ СЕБЕСТОИМОСТЬ ВОДА 2018'!E197)</f>
        <v>177.25</v>
      </c>
      <c r="J54" s="92">
        <v>145.05000000000001</v>
      </c>
      <c r="K54" s="93">
        <f t="shared" si="207"/>
        <v>570.81057856951372</v>
      </c>
      <c r="L54" s="93">
        <f t="shared" si="207"/>
        <v>444.24</v>
      </c>
      <c r="M54" s="93">
        <f t="shared" si="207"/>
        <v>455.78000000000003</v>
      </c>
      <c r="N54" s="94">
        <f t="shared" si="180"/>
        <v>-126.57057856951371</v>
      </c>
      <c r="O54" s="94">
        <f t="shared" si="181"/>
        <v>-22.173831971843853</v>
      </c>
      <c r="P54" s="74">
        <f>SUM('[1]Произв. прогр. Вода'!I116)</f>
        <v>190.27019285650456</v>
      </c>
      <c r="Q54" s="91">
        <f>SUM('[1]ПОЛНАЯ СЕБЕСТОИМОСТЬ ВОДА 2018'!H197)</f>
        <v>164.18</v>
      </c>
      <c r="R54" s="92">
        <v>163.84</v>
      </c>
      <c r="S54" s="74">
        <f>SUM('[1]Произв. прогр. Вода'!J116)</f>
        <v>190.27019285650456</v>
      </c>
      <c r="T54" s="91">
        <f>SUM('[1]ПОЛНАЯ СЕБЕСТОИМОСТЬ ВОДА 2018'!I197)</f>
        <v>143.81</v>
      </c>
      <c r="U54" s="92">
        <v>136.81</v>
      </c>
      <c r="V54" s="74">
        <f>SUM('[1]Произв. прогр. Вода'!K116)</f>
        <v>190.27019285650456</v>
      </c>
      <c r="W54" s="91">
        <f>SUM('[1]ПОЛНАЯ СЕБЕСТОИМОСТЬ ВОДА 2018'!J197)</f>
        <v>141.82</v>
      </c>
      <c r="X54" s="92">
        <v>131.74</v>
      </c>
      <c r="Y54" s="93">
        <f t="shared" si="208"/>
        <v>570.81057856951372</v>
      </c>
      <c r="Z54" s="93">
        <f t="shared" si="208"/>
        <v>449.81</v>
      </c>
      <c r="AA54" s="93">
        <f t="shared" si="208"/>
        <v>432.39</v>
      </c>
      <c r="AB54" s="94">
        <f t="shared" si="183"/>
        <v>-121.00057856951372</v>
      </c>
      <c r="AC54" s="94">
        <f t="shared" si="184"/>
        <v>-21.198026650583206</v>
      </c>
      <c r="AD54" s="93">
        <f t="shared" si="209"/>
        <v>1141.6211571390274</v>
      </c>
      <c r="AE54" s="93">
        <f t="shared" si="209"/>
        <v>894.05</v>
      </c>
      <c r="AF54" s="93">
        <f t="shared" si="209"/>
        <v>888.17000000000007</v>
      </c>
      <c r="AG54" s="94">
        <f t="shared" si="187"/>
        <v>-247.57115713902749</v>
      </c>
      <c r="AH54" s="94">
        <f t="shared" si="188"/>
        <v>-21.685929311213535</v>
      </c>
      <c r="AI54" s="91">
        <f>SUM('[1]Произв. прогр. Вода'!N116)</f>
        <v>190.27019285650456</v>
      </c>
      <c r="AJ54" s="91">
        <f>SUM('[1]ПОЛНАЯ СЕБЕСТОИМОСТЬ ВОДА 2018'!P197)</f>
        <v>213.05</v>
      </c>
      <c r="AK54" s="92">
        <v>124.55</v>
      </c>
      <c r="AL54" s="91">
        <f>SUM('[1]Произв. прогр. Вода'!O116)</f>
        <v>190.27019285650456</v>
      </c>
      <c r="AM54" s="91">
        <f>SUM('[1]ПОЛНАЯ СЕБЕСТОИМОСТЬ ВОДА 2018'!Q197)</f>
        <v>159.31</v>
      </c>
      <c r="AN54" s="92">
        <v>151.1</v>
      </c>
      <c r="AO54" s="91">
        <f>SUM('[1]Произв. прогр. Вода'!P116)</f>
        <v>190.27019285650456</v>
      </c>
      <c r="AP54" s="91">
        <f>SUM('[1]ПОЛНАЯ СЕБЕСТОИМОСТЬ ВОДА 2018'!R197)</f>
        <v>156.34</v>
      </c>
      <c r="AQ54" s="92">
        <v>131.97</v>
      </c>
      <c r="AR54" s="93">
        <f t="shared" si="210"/>
        <v>570.81057856951372</v>
      </c>
      <c r="AS54" s="93">
        <f t="shared" si="210"/>
        <v>528.70000000000005</v>
      </c>
      <c r="AT54" s="93">
        <f t="shared" si="210"/>
        <v>407.62</v>
      </c>
      <c r="AU54" s="94">
        <f t="shared" si="190"/>
        <v>-42.110578569513677</v>
      </c>
      <c r="AV54" s="94">
        <f t="shared" si="191"/>
        <v>-7.3773297395863553</v>
      </c>
      <c r="AW54" s="93">
        <f t="shared" si="211"/>
        <v>1712.4317357085411</v>
      </c>
      <c r="AX54" s="93">
        <f t="shared" si="211"/>
        <v>1422.75</v>
      </c>
      <c r="AY54" s="93">
        <f t="shared" si="211"/>
        <v>1295.79</v>
      </c>
      <c r="AZ54" s="94">
        <f t="shared" si="194"/>
        <v>-289.68173570854105</v>
      </c>
      <c r="BA54" s="94">
        <f t="shared" si="195"/>
        <v>-16.916396120671138</v>
      </c>
      <c r="BB54" s="91">
        <f>SUM('[1]Произв. прогр. Вода'!S116)</f>
        <v>190.27019285650456</v>
      </c>
      <c r="BC54" s="91"/>
      <c r="BD54" s="91"/>
      <c r="BE54" s="91">
        <f>SUM('[1]ПОЛНАЯ СЕБЕСТОИМОСТЬ ВОДА 2018'!X197)</f>
        <v>170.04999999999998</v>
      </c>
      <c r="BF54" s="91">
        <f>SUM('[1]ПОЛНАЯ СЕБЕСТОИМОСТЬ ВОДА 2018'!Y197)</f>
        <v>170.04999999999998</v>
      </c>
      <c r="BG54" s="91">
        <f>SUM('[1]ПОЛНАЯ СЕБЕСТОИМОСТЬ ВОДА 2018'!Z197)</f>
        <v>0</v>
      </c>
      <c r="BH54" s="95">
        <v>111.58</v>
      </c>
      <c r="BI54" s="95"/>
      <c r="BJ54" s="95"/>
      <c r="BK54" s="91">
        <f>SUM('[1]Произв. прогр. Вода'!T116)</f>
        <v>190.27019285650456</v>
      </c>
      <c r="BL54" s="91"/>
      <c r="BM54" s="91"/>
      <c r="BN54" s="91">
        <f>SUM('[1]ПОЛНАЯ СЕБЕСТОИМОСТЬ ВОДА 2018'!AA197)</f>
        <v>194.95000000000002</v>
      </c>
      <c r="BO54" s="91">
        <f>SUM('[1]ПОЛНАЯ СЕБЕСТОИМОСТЬ ВОДА 2018'!AB197)</f>
        <v>194.95000000000002</v>
      </c>
      <c r="BP54" s="91">
        <f>SUM('[1]ПОЛНАЯ СЕБЕСТОИМОСТЬ ВОДА 2018'!AC197)</f>
        <v>0</v>
      </c>
      <c r="BQ54" s="95">
        <v>131.44999999999999</v>
      </c>
      <c r="BR54" s="95"/>
      <c r="BS54" s="95"/>
      <c r="BT54" s="91">
        <f>SUM('[1]Произв. прогр. Вода'!U116)</f>
        <v>190.27019285650456</v>
      </c>
      <c r="BU54" s="91"/>
      <c r="BV54" s="91"/>
      <c r="BW54" s="91">
        <f>SUM('[1]ПОЛНАЯ СЕБЕСТОИМОСТЬ ВОДА 2018'!AD197)</f>
        <v>173.15</v>
      </c>
      <c r="BX54" s="91">
        <f>SUM('[1]ПОЛНАЯ СЕБЕСТОИМОСТЬ ВОДА 2018'!AE197)</f>
        <v>173.15</v>
      </c>
      <c r="BY54" s="91">
        <f>SUM('[1]ПОЛНАЯ СЕБЕСТОИМОСТЬ ВОДА 2018'!AF197)</f>
        <v>0</v>
      </c>
      <c r="BZ54" s="95">
        <v>123.9</v>
      </c>
      <c r="CA54" s="59">
        <f t="shared" si="212"/>
        <v>570.81057856951372</v>
      </c>
      <c r="CB54" s="59">
        <f t="shared" si="213"/>
        <v>538.15</v>
      </c>
      <c r="CC54" s="59">
        <f t="shared" si="214"/>
        <v>366.92999999999995</v>
      </c>
      <c r="CD54" s="58">
        <f t="shared" si="199"/>
        <v>-32.660578569513746</v>
      </c>
      <c r="CE54" s="58">
        <f t="shared" si="200"/>
        <v>-5.7217892932823977</v>
      </c>
      <c r="CF54" s="59">
        <f t="shared" si="215"/>
        <v>2283.2423142780549</v>
      </c>
      <c r="CG54" s="59"/>
      <c r="CH54" s="59"/>
      <c r="CI54" s="59">
        <f t="shared" si="216"/>
        <v>1960.9</v>
      </c>
      <c r="CJ54" s="50">
        <f>SUM('[1]ПОЛНАЯ СЕБЕСТОИМОСТЬ ВОДА 2018'!AJ197)</f>
        <v>1960.1868686910088</v>
      </c>
      <c r="CK54" s="50">
        <f>SUM('[1]ПОЛНАЯ СЕБЕСТОИМОСТЬ ВОДА 2018'!AK197)</f>
        <v>0.7131313089913921</v>
      </c>
      <c r="CL54" s="59">
        <f t="shared" si="217"/>
        <v>1662.7199999999998</v>
      </c>
      <c r="CM54" s="59"/>
      <c r="CN54" s="59"/>
      <c r="CO54" s="58">
        <f t="shared" si="204"/>
        <v>-322.3423142780548</v>
      </c>
      <c r="CP54" s="58">
        <f t="shared" si="205"/>
        <v>-14.117744413823951</v>
      </c>
      <c r="CQ54" s="80"/>
      <c r="CR54" s="80"/>
    </row>
    <row r="55" spans="1:96" ht="18.75" x14ac:dyDescent="0.3">
      <c r="A55" s="96" t="s">
        <v>75</v>
      </c>
      <c r="B55" s="74">
        <f>SUM(B51-B52-B53-B54)</f>
        <v>1099.3005023592134</v>
      </c>
      <c r="C55" s="91">
        <f>SUM('[1]ПОЛНАЯ СЕБЕСТОИМОСТЬ ВОДА 2018'!C198)</f>
        <v>1072.2099999999998</v>
      </c>
      <c r="D55" s="92">
        <v>1337.68</v>
      </c>
      <c r="E55" s="74">
        <f t="shared" ref="E55:H55" si="218">SUM(E51-E52-E53-E54)</f>
        <v>981.34983528963107</v>
      </c>
      <c r="F55" s="91">
        <f>SUM('[1]ПОЛНАЯ СЕБЕСТОИМОСТЬ ВОДА 2018'!D198)</f>
        <v>1047.5999999999997</v>
      </c>
      <c r="G55" s="92">
        <v>1044.42</v>
      </c>
      <c r="H55" s="74">
        <f t="shared" si="218"/>
        <v>930.26829881597655</v>
      </c>
      <c r="I55" s="91">
        <f>SUM('[1]ПОЛНАЯ СЕБЕСТОИМОСТЬ ВОДА 2018'!E198)</f>
        <v>1149.94</v>
      </c>
      <c r="J55" s="92">
        <v>1061.99</v>
      </c>
      <c r="K55" s="93">
        <f t="shared" si="207"/>
        <v>3010.9186364648212</v>
      </c>
      <c r="L55" s="93">
        <f t="shared" si="207"/>
        <v>3269.7499999999995</v>
      </c>
      <c r="M55" s="93">
        <f t="shared" si="207"/>
        <v>3444.09</v>
      </c>
      <c r="N55" s="94">
        <f t="shared" si="180"/>
        <v>258.8313635351783</v>
      </c>
      <c r="O55" s="94">
        <f t="shared" si="181"/>
        <v>8.5964250378773865</v>
      </c>
      <c r="P55" s="74">
        <f t="shared" ref="P55" si="219">SUM(P51-P52-P53-P54)</f>
        <v>752.5578050913299</v>
      </c>
      <c r="Q55" s="91">
        <f>SUM('[1]ПОЛНАЯ СЕБЕСТОИМОСТЬ ВОДА 2018'!H198)</f>
        <v>878.75000000000023</v>
      </c>
      <c r="R55" s="92">
        <v>996.5</v>
      </c>
      <c r="S55" s="74">
        <f t="shared" ref="S55" si="220">SUM(S51-S52-S53-S54)</f>
        <v>400.07090363773568</v>
      </c>
      <c r="T55" s="91">
        <f>SUM('[1]ПОЛНАЯ СЕБЕСТОИМОСТЬ ВОДА 2018'!I198)</f>
        <v>461.01</v>
      </c>
      <c r="U55" s="92">
        <v>913.95</v>
      </c>
      <c r="V55" s="74">
        <f t="shared" ref="V55" si="221">SUM(V51-V52-V53-V54)</f>
        <v>296.17860869866513</v>
      </c>
      <c r="W55" s="91">
        <f>SUM('[1]ПОЛНАЯ СЕБЕСТОИМОСТЬ ВОДА 2018'!J198)</f>
        <v>405.59999999999991</v>
      </c>
      <c r="X55" s="92">
        <v>351.34</v>
      </c>
      <c r="Y55" s="93">
        <f t="shared" si="208"/>
        <v>1448.8073174277308</v>
      </c>
      <c r="Z55" s="93">
        <f t="shared" si="208"/>
        <v>1745.3600000000001</v>
      </c>
      <c r="AA55" s="93">
        <f t="shared" si="208"/>
        <v>2261.79</v>
      </c>
      <c r="AB55" s="94">
        <f t="shared" si="183"/>
        <v>296.5526825722693</v>
      </c>
      <c r="AC55" s="94">
        <f t="shared" si="184"/>
        <v>20.468745498799699</v>
      </c>
      <c r="AD55" s="93">
        <f t="shared" si="209"/>
        <v>4459.7259538925518</v>
      </c>
      <c r="AE55" s="93">
        <f t="shared" si="209"/>
        <v>5015.1099999999997</v>
      </c>
      <c r="AF55" s="93">
        <f t="shared" si="209"/>
        <v>5705.88</v>
      </c>
      <c r="AG55" s="94">
        <f t="shared" si="187"/>
        <v>555.38404610744783</v>
      </c>
      <c r="AH55" s="94">
        <f t="shared" si="188"/>
        <v>12.453322285928708</v>
      </c>
      <c r="AI55" s="74">
        <f t="shared" ref="AI55" si="222">SUM(AI51-AI52-AI53-AI54)</f>
        <v>292.01920420409647</v>
      </c>
      <c r="AJ55" s="91">
        <f>SUM('[1]ПОЛНАЯ СЕБЕСТОИМОСТЬ ВОДА 2018'!P198)</f>
        <v>656.40000000000032</v>
      </c>
      <c r="AK55" s="92">
        <v>470.12</v>
      </c>
      <c r="AL55" s="74">
        <f t="shared" ref="AL55" si="223">SUM(AL51-AL52-AL53-AL54)</f>
        <v>289.88236970938124</v>
      </c>
      <c r="AM55" s="91">
        <f>SUM('[1]ПОЛНАЯ СЕБЕСТОИМОСТЬ ВОДА 2018'!Q198)</f>
        <v>411.28999999999996</v>
      </c>
      <c r="AN55" s="92">
        <v>410.46</v>
      </c>
      <c r="AO55" s="74">
        <f t="shared" ref="AO55" si="224">SUM(AO51-AO52-AO53-AO54)</f>
        <v>486.19505812469833</v>
      </c>
      <c r="AP55" s="91">
        <f>SUM('[1]ПОЛНАЯ СЕБЕСТОИМОСТЬ ВОДА 2018'!R198)</f>
        <v>887.13999999999976</v>
      </c>
      <c r="AQ55" s="92">
        <v>659.34</v>
      </c>
      <c r="AR55" s="93">
        <f t="shared" si="210"/>
        <v>1068.096632038176</v>
      </c>
      <c r="AS55" s="93">
        <f t="shared" si="210"/>
        <v>1954.83</v>
      </c>
      <c r="AT55" s="93">
        <f t="shared" si="210"/>
        <v>1539.92</v>
      </c>
      <c r="AU55" s="94">
        <f t="shared" si="190"/>
        <v>886.73336796182389</v>
      </c>
      <c r="AV55" s="94">
        <f t="shared" si="191"/>
        <v>83.019957311327815</v>
      </c>
      <c r="AW55" s="93">
        <f t="shared" si="211"/>
        <v>5527.8225859307277</v>
      </c>
      <c r="AX55" s="93">
        <f t="shared" si="211"/>
        <v>6969.94</v>
      </c>
      <c r="AY55" s="93">
        <f t="shared" si="211"/>
        <v>7245.8</v>
      </c>
      <c r="AZ55" s="94">
        <f t="shared" si="194"/>
        <v>1442.1174140692719</v>
      </c>
      <c r="BA55" s="94">
        <f t="shared" si="195"/>
        <v>26.088344762361082</v>
      </c>
      <c r="BB55" s="74">
        <f t="shared" ref="BB55" si="225">SUM(BB51-BB52-BB53-BB54)</f>
        <v>774.1733437817818</v>
      </c>
      <c r="BC55" s="74"/>
      <c r="BD55" s="74"/>
      <c r="BE55" s="91">
        <f>SUM('[1]ПОЛНАЯ СЕБЕСТОИМОСТЬ ВОДА 2018'!X198)</f>
        <v>1000.7299999999996</v>
      </c>
      <c r="BF55" s="91">
        <f>SUM('[1]ПОЛНАЯ СЕБЕСТОИМОСТЬ ВОДА 2018'!Y198)</f>
        <v>1000.7299999999996</v>
      </c>
      <c r="BG55" s="91">
        <f>SUM('[1]ПОЛНАЯ СЕБЕСТОИМОСТЬ ВОДА 2018'!Z198)</f>
        <v>0</v>
      </c>
      <c r="BH55" s="95">
        <v>757.97</v>
      </c>
      <c r="BI55" s="95"/>
      <c r="BJ55" s="95"/>
      <c r="BK55" s="91">
        <f t="shared" ref="BK55" si="226">SUM(BK51-BK52-BK53-BK54)</f>
        <v>902.91615467159477</v>
      </c>
      <c r="BL55" s="91"/>
      <c r="BM55" s="91"/>
      <c r="BN55" s="91">
        <f>SUM('[1]ПОЛНАЯ СЕБЕСТОИМОСТЬ ВОДА 2018'!AA198)</f>
        <v>1098.54</v>
      </c>
      <c r="BO55" s="91">
        <f>SUM('[1]ПОЛНАЯ СЕБЕСТОИМОСТЬ ВОДА 2018'!AB198)</f>
        <v>1098.54</v>
      </c>
      <c r="BP55" s="91">
        <f>SUM('[1]ПОЛНАЯ СЕБЕСТОИМОСТЬ ВОДА 2018'!AC198)</f>
        <v>0</v>
      </c>
      <c r="BQ55" s="95">
        <v>1017.23</v>
      </c>
      <c r="BR55" s="95"/>
      <c r="BS55" s="95"/>
      <c r="BT55" s="91">
        <f t="shared" ref="BT55" si="227">SUM(BT51-BT52-BT53-BT54)</f>
        <v>1063.5280038237208</v>
      </c>
      <c r="BU55" s="91"/>
      <c r="BV55" s="91"/>
      <c r="BW55" s="91">
        <f>SUM('[1]ПОЛНАЯ СЕБЕСТОИМОСТЬ ВОДА 2018'!AD198)</f>
        <v>1282.5699999999997</v>
      </c>
      <c r="BX55" s="91">
        <f>SUM('[1]ПОЛНАЯ СЕБЕСТОИМОСТЬ ВОДА 2018'!AE198)</f>
        <v>1282.5699999999997</v>
      </c>
      <c r="BY55" s="91">
        <f>SUM('[1]ПОЛНАЯ СЕБЕСТОИМОСТЬ ВОДА 2018'!AF198)</f>
        <v>0</v>
      </c>
      <c r="BZ55" s="95">
        <v>1042.29</v>
      </c>
      <c r="CA55" s="59">
        <f t="shared" si="212"/>
        <v>2740.6175022770976</v>
      </c>
      <c r="CB55" s="59">
        <f t="shared" si="213"/>
        <v>3381.8399999999992</v>
      </c>
      <c r="CC55" s="59">
        <f t="shared" si="214"/>
        <v>2817.49</v>
      </c>
      <c r="CD55" s="58">
        <f t="shared" si="199"/>
        <v>641.22249772290161</v>
      </c>
      <c r="CE55" s="58">
        <f t="shared" si="200"/>
        <v>23.397008053481702</v>
      </c>
      <c r="CF55" s="59">
        <f t="shared" si="215"/>
        <v>8268.4400882078262</v>
      </c>
      <c r="CG55" s="59"/>
      <c r="CH55" s="59"/>
      <c r="CI55" s="59">
        <f t="shared" si="216"/>
        <v>10351.779999999999</v>
      </c>
      <c r="CJ55" s="50">
        <f>SUM('[1]ПОЛНАЯ СЕБЕСТОИМОСТЬ ВОДА 2018'!AJ198)</f>
        <v>10351.084466948972</v>
      </c>
      <c r="CK55" s="50">
        <f>SUM('[1]ПОЛНАЯ СЕБЕСТОИМОСТЬ ВОДА 2018'!AK198)</f>
        <v>0.69553305102714424</v>
      </c>
      <c r="CL55" s="59">
        <f t="shared" si="217"/>
        <v>10063.290000000001</v>
      </c>
      <c r="CM55" s="59"/>
      <c r="CN55" s="59"/>
      <c r="CO55" s="58">
        <f t="shared" si="204"/>
        <v>2083.3399117921726</v>
      </c>
      <c r="CP55" s="58">
        <f t="shared" si="205"/>
        <v>25.196287202508277</v>
      </c>
      <c r="CQ55" s="80"/>
      <c r="CR55" s="80"/>
    </row>
    <row r="56" spans="1:96" ht="18.75" x14ac:dyDescent="0.3">
      <c r="A56" s="81" t="s">
        <v>76</v>
      </c>
      <c r="B56" s="97">
        <f>SUM('[1]Произв. прогр. Вода (СВОД)'!E57)</f>
        <v>0</v>
      </c>
      <c r="C56" s="82">
        <f>SUM('[1]ПОЛНАЯ СЕБЕСТОИМОСТЬ ВОДА 2018'!C199)</f>
        <v>0</v>
      </c>
      <c r="D56" s="87">
        <f>SUM(D57:D60)</f>
        <v>0</v>
      </c>
      <c r="E56" s="97">
        <f>SUM('[1]Произв. прогр. Вода (СВОД)'!F57)</f>
        <v>0</v>
      </c>
      <c r="F56" s="82">
        <f>SUM('[1]ПОЛНАЯ СЕБЕСТОИМОСТЬ ВОДА 2018'!D199)</f>
        <v>0</v>
      </c>
      <c r="G56" s="87">
        <f>SUM(G57:G60)</f>
        <v>0</v>
      </c>
      <c r="H56" s="97">
        <f>SUM('[1]Произв. прогр. Вода (СВОД)'!G57)</f>
        <v>880.95560302602939</v>
      </c>
      <c r="I56" s="82">
        <f>SUM('[1]ПОЛНАЯ СЕБЕСТОИМОСТЬ ВОДА 2018'!E199)</f>
        <v>684.78</v>
      </c>
      <c r="J56" s="87">
        <f>SUM(J57:J60)</f>
        <v>522.91999999999996</v>
      </c>
      <c r="K56" s="88">
        <f t="shared" si="207"/>
        <v>880.95560302602939</v>
      </c>
      <c r="L56" s="88">
        <f t="shared" si="207"/>
        <v>684.78</v>
      </c>
      <c r="M56" s="88">
        <f t="shared" si="207"/>
        <v>522.91999999999996</v>
      </c>
      <c r="N56" s="89">
        <f t="shared" si="180"/>
        <v>-196.17560302602942</v>
      </c>
      <c r="O56" s="89">
        <f t="shared" si="181"/>
        <v>-22.268500518321019</v>
      </c>
      <c r="P56" s="97">
        <f>SUM('[1]Произв. прогр. Вода (СВОД)'!I57)</f>
        <v>0</v>
      </c>
      <c r="Q56" s="82">
        <f>SUM('[1]ПОЛНАЯ СЕБЕСТОИМОСТЬ ВОДА 2018'!H199)</f>
        <v>0</v>
      </c>
      <c r="R56" s="87">
        <f>SUM(R57:R60)</f>
        <v>0</v>
      </c>
      <c r="S56" s="97">
        <f>SUM('[1]Произв. прогр. Вода (СВОД)'!J57)</f>
        <v>0</v>
      </c>
      <c r="T56" s="82">
        <f>SUM('[1]ПОЛНАЯ СЕБЕСТОИМОСТЬ ВОДА 2018'!I199)</f>
        <v>0</v>
      </c>
      <c r="U56" s="87">
        <f>SUM(U57:U60)</f>
        <v>0</v>
      </c>
      <c r="V56" s="97">
        <f>SUM('[1]Произв. прогр. Вода (СВОД)'!K57)</f>
        <v>880.95560302602939</v>
      </c>
      <c r="W56" s="82">
        <f>SUM('[1]ПОЛНАЯ СЕБЕСТОИМОСТЬ ВОДА 2018'!J199)</f>
        <v>684.78</v>
      </c>
      <c r="X56" s="87">
        <f>SUM(X57:X60)</f>
        <v>522.91999999999996</v>
      </c>
      <c r="Y56" s="88">
        <f t="shared" si="208"/>
        <v>880.95560302602939</v>
      </c>
      <c r="Z56" s="88">
        <f t="shared" si="208"/>
        <v>684.78</v>
      </c>
      <c r="AA56" s="88">
        <f t="shared" si="208"/>
        <v>522.91999999999996</v>
      </c>
      <c r="AB56" s="89">
        <f t="shared" si="183"/>
        <v>-196.17560302602942</v>
      </c>
      <c r="AC56" s="89">
        <f t="shared" si="184"/>
        <v>-22.268500518321019</v>
      </c>
      <c r="AD56" s="88">
        <f t="shared" si="209"/>
        <v>1761.9112060520588</v>
      </c>
      <c r="AE56" s="88">
        <f t="shared" si="209"/>
        <v>1369.56</v>
      </c>
      <c r="AF56" s="88">
        <f t="shared" si="209"/>
        <v>1045.8399999999999</v>
      </c>
      <c r="AG56" s="89">
        <f t="shared" si="187"/>
        <v>-392.35120605205884</v>
      </c>
      <c r="AH56" s="89">
        <f t="shared" si="188"/>
        <v>-22.268500518321019</v>
      </c>
      <c r="AI56" s="97">
        <f>SUM('[1]Произв. прогр. Вода (СВОД)'!N57)</f>
        <v>0</v>
      </c>
      <c r="AJ56" s="82">
        <f>SUM('[1]ПОЛНАЯ СЕБЕСТОИМОСТЬ ВОДА 2018'!P199)</f>
        <v>0</v>
      </c>
      <c r="AK56" s="87">
        <f>SUM(AK57:AK60)</f>
        <v>0</v>
      </c>
      <c r="AL56" s="97">
        <f>SUM('[1]Произв. прогр. Вода (СВОД)'!O57)</f>
        <v>0</v>
      </c>
      <c r="AM56" s="82">
        <f>SUM('[1]ПОЛНАЯ СЕБЕСТОИМОСТЬ ВОДА 2018'!Q199)</f>
        <v>0</v>
      </c>
      <c r="AN56" s="87">
        <f>SUM(AN57:AN60)</f>
        <v>0</v>
      </c>
      <c r="AO56" s="97">
        <f>SUM('[1]Произв. прогр. Вода (СВОД)'!P57)</f>
        <v>880.95560302602939</v>
      </c>
      <c r="AP56" s="82">
        <f>SUM('[1]ПОЛНАЯ СЕБЕСТОИМОСТЬ ВОДА 2018'!R199)</f>
        <v>683.28</v>
      </c>
      <c r="AQ56" s="87">
        <f>SUM(AQ57:AQ60)</f>
        <v>522.91999999999996</v>
      </c>
      <c r="AR56" s="88">
        <f t="shared" si="210"/>
        <v>880.95560302602939</v>
      </c>
      <c r="AS56" s="88">
        <f t="shared" si="210"/>
        <v>683.28</v>
      </c>
      <c r="AT56" s="88">
        <f t="shared" si="210"/>
        <v>522.91999999999996</v>
      </c>
      <c r="AU56" s="89">
        <f t="shared" si="190"/>
        <v>-197.67560302602942</v>
      </c>
      <c r="AV56" s="89">
        <f t="shared" si="191"/>
        <v>-22.438770165831926</v>
      </c>
      <c r="AW56" s="88">
        <f t="shared" si="211"/>
        <v>2642.8668090780884</v>
      </c>
      <c r="AX56" s="88">
        <f t="shared" si="211"/>
        <v>2052.84</v>
      </c>
      <c r="AY56" s="88">
        <f t="shared" si="211"/>
        <v>1568.7599999999998</v>
      </c>
      <c r="AZ56" s="89">
        <f t="shared" si="194"/>
        <v>-590.02680907808826</v>
      </c>
      <c r="BA56" s="89">
        <f t="shared" si="195"/>
        <v>-22.325257067491318</v>
      </c>
      <c r="BB56" s="97">
        <f>SUM('[1]Произв. прогр. Вода (СВОД)'!S57)</f>
        <v>0</v>
      </c>
      <c r="BC56" s="97"/>
      <c r="BD56" s="97"/>
      <c r="BE56" s="82">
        <f>SUM('[1]ПОЛНАЯ СЕБЕСТОИМОСТЬ ВОДА 2018'!X199)</f>
        <v>0</v>
      </c>
      <c r="BF56" s="82">
        <f>SUM('[1]ПОЛНАЯ СЕБЕСТОИМОСТЬ ВОДА 2018'!Y199)</f>
        <v>0</v>
      </c>
      <c r="BG56" s="82">
        <f>SUM('[1]ПОЛНАЯ СЕБЕСТОИМОСТЬ ВОДА 2018'!Z199)</f>
        <v>0</v>
      </c>
      <c r="BH56" s="90">
        <f>SUM(BH57:BH60)</f>
        <v>0</v>
      </c>
      <c r="BI56" s="90"/>
      <c r="BJ56" s="90"/>
      <c r="BK56" s="82">
        <f>SUM('[1]Произв. прогр. Вода (СВОД)'!T57)</f>
        <v>0</v>
      </c>
      <c r="BL56" s="82"/>
      <c r="BM56" s="82"/>
      <c r="BN56" s="82">
        <f>SUM('[1]ПОЛНАЯ СЕБЕСТОИМОСТЬ ВОДА 2018'!AA199)</f>
        <v>0</v>
      </c>
      <c r="BO56" s="82">
        <f>SUM('[1]ПОЛНАЯ СЕБЕСТОИМОСТЬ ВОДА 2018'!AB199)</f>
        <v>0</v>
      </c>
      <c r="BP56" s="82">
        <f>SUM('[1]ПОЛНАЯ СЕБЕСТОИМОСТЬ ВОДА 2018'!AC199)</f>
        <v>0</v>
      </c>
      <c r="BQ56" s="90">
        <f>SUM(BQ57:BQ60)</f>
        <v>0</v>
      </c>
      <c r="BR56" s="90"/>
      <c r="BS56" s="90"/>
      <c r="BT56" s="82">
        <f>SUM('[1]Произв. прогр. Вода (СВОД)'!U57)</f>
        <v>880.95560302602939</v>
      </c>
      <c r="BU56" s="82"/>
      <c r="BV56" s="82"/>
      <c r="BW56" s="82">
        <f>SUM('[1]ПОЛНАЯ СЕБЕСТОИМОСТЬ ВОДА 2018'!AD199)</f>
        <v>683.43</v>
      </c>
      <c r="BX56" s="82">
        <f>SUM('[1]ПОЛНАЯ СЕБЕСТОИМОСТЬ ВОДА 2018'!AE199)</f>
        <v>683.43</v>
      </c>
      <c r="BY56" s="82">
        <f>SUM('[1]ПОЛНАЯ СЕБЕСТОИМОСТЬ ВОДА 2018'!AF199)</f>
        <v>0</v>
      </c>
      <c r="BZ56" s="90">
        <f>SUM(BZ57:BZ60)</f>
        <v>823.06999999999994</v>
      </c>
      <c r="CA56" s="50">
        <f t="shared" si="212"/>
        <v>880.95560302602939</v>
      </c>
      <c r="CB56" s="50">
        <f t="shared" si="213"/>
        <v>683.43</v>
      </c>
      <c r="CC56" s="50">
        <f t="shared" si="214"/>
        <v>823.06999999999994</v>
      </c>
      <c r="CD56" s="49">
        <f t="shared" si="199"/>
        <v>-197.52560302602944</v>
      </c>
      <c r="CE56" s="49">
        <f t="shared" si="200"/>
        <v>-22.421743201080837</v>
      </c>
      <c r="CF56" s="50">
        <f t="shared" si="215"/>
        <v>3523.8224121041176</v>
      </c>
      <c r="CG56" s="50"/>
      <c r="CH56" s="50"/>
      <c r="CI56" s="50">
        <f t="shared" si="216"/>
        <v>2736.27</v>
      </c>
      <c r="CJ56" s="50">
        <f>SUM('[1]ПОЛНАЯ СЕБЕСТОИМОСТЬ ВОДА 2018'!AJ199)</f>
        <v>2735.2748856102539</v>
      </c>
      <c r="CK56" s="50">
        <f>SUM('[1]ПОЛНАЯ СЕБЕСТОИМОСТЬ ВОДА 2018'!AK199)</f>
        <v>0.99511438974648192</v>
      </c>
      <c r="CL56" s="50">
        <f t="shared" si="217"/>
        <v>2391.83</v>
      </c>
      <c r="CM56" s="50"/>
      <c r="CN56" s="50"/>
      <c r="CO56" s="49">
        <f t="shared" si="204"/>
        <v>-787.55241210411759</v>
      </c>
      <c r="CP56" s="49">
        <f t="shared" si="205"/>
        <v>-22.349378600888699</v>
      </c>
      <c r="CQ56" s="80"/>
      <c r="CR56" s="80"/>
    </row>
    <row r="57" spans="1:96" ht="18.75" x14ac:dyDescent="0.3">
      <c r="A57" s="84" t="s">
        <v>77</v>
      </c>
      <c r="B57" s="74">
        <f>SUM('[1]Произв. прогр. Вода (СВОД)'!E58)</f>
        <v>0</v>
      </c>
      <c r="C57" s="91">
        <f>SUM('[1]ПОЛНАЯ СЕБЕСТОИМОСТЬ ВОДА 2018'!C200)</f>
        <v>0</v>
      </c>
      <c r="D57" s="92">
        <v>0</v>
      </c>
      <c r="E57" s="74">
        <f>SUM('[1]Произв. прогр. Вода (СВОД)'!F58)</f>
        <v>0</v>
      </c>
      <c r="F57" s="91">
        <f>SUM('[1]ПОЛНАЯ СЕБЕСТОИМОСТЬ ВОДА 2018'!D200)</f>
        <v>0</v>
      </c>
      <c r="G57" s="92">
        <v>0</v>
      </c>
      <c r="H57" s="74">
        <f>SUM('[1]Произв. прогр. Вода (СВОД)'!G58)</f>
        <v>359.10560302602937</v>
      </c>
      <c r="I57" s="91">
        <f>SUM('[1]ПОЛНАЯ СЕБЕСТОИМОСТЬ ВОДА 2018'!E200)</f>
        <v>663</v>
      </c>
      <c r="J57" s="92">
        <v>501.14</v>
      </c>
      <c r="K57" s="93">
        <f t="shared" si="207"/>
        <v>359.10560302602937</v>
      </c>
      <c r="L57" s="93">
        <f t="shared" si="207"/>
        <v>663</v>
      </c>
      <c r="M57" s="93">
        <f t="shared" si="207"/>
        <v>501.14</v>
      </c>
      <c r="N57" s="94">
        <f t="shared" si="180"/>
        <v>303.89439697397063</v>
      </c>
      <c r="O57" s="94">
        <f t="shared" si="181"/>
        <v>84.625356556172477</v>
      </c>
      <c r="P57" s="74">
        <f>SUM('[1]Произв. прогр. Вода (СВОД)'!I58)</f>
        <v>0</v>
      </c>
      <c r="Q57" s="91">
        <f>SUM('[1]ПОЛНАЯ СЕБЕСТОИМОСТЬ ВОДА 2018'!H200)</f>
        <v>0</v>
      </c>
      <c r="R57" s="92">
        <v>0</v>
      </c>
      <c r="S57" s="74">
        <f>SUM('[1]Произв. прогр. Вода (СВОД)'!J58)</f>
        <v>0</v>
      </c>
      <c r="T57" s="91">
        <f>SUM('[1]ПОЛНАЯ СЕБЕСТОИМОСТЬ ВОДА 2018'!I200)</f>
        <v>0</v>
      </c>
      <c r="U57" s="92">
        <v>0</v>
      </c>
      <c r="V57" s="74">
        <f>SUM('[1]Произв. прогр. Вода (СВОД)'!K58)</f>
        <v>359.10560302602937</v>
      </c>
      <c r="W57" s="91">
        <f>SUM('[1]ПОЛНАЯ СЕБЕСТОИМОСТЬ ВОДА 2018'!J200)</f>
        <v>663</v>
      </c>
      <c r="X57" s="92">
        <v>501.14</v>
      </c>
      <c r="Y57" s="93">
        <f t="shared" si="208"/>
        <v>359.10560302602937</v>
      </c>
      <c r="Z57" s="93">
        <f t="shared" si="208"/>
        <v>663</v>
      </c>
      <c r="AA57" s="93">
        <f t="shared" si="208"/>
        <v>501.14</v>
      </c>
      <c r="AB57" s="94">
        <f t="shared" si="183"/>
        <v>303.89439697397063</v>
      </c>
      <c r="AC57" s="94">
        <f t="shared" si="184"/>
        <v>84.625356556172477</v>
      </c>
      <c r="AD57" s="93">
        <f t="shared" si="209"/>
        <v>718.21120605205874</v>
      </c>
      <c r="AE57" s="93">
        <f t="shared" si="209"/>
        <v>1326</v>
      </c>
      <c r="AF57" s="93">
        <f t="shared" si="209"/>
        <v>1002.28</v>
      </c>
      <c r="AG57" s="94">
        <f t="shared" si="187"/>
        <v>607.78879394794126</v>
      </c>
      <c r="AH57" s="94">
        <f t="shared" si="188"/>
        <v>84.625356556172477</v>
      </c>
      <c r="AI57" s="74">
        <f>SUM('[1]Произв. прогр. Вода (СВОД)'!N58)</f>
        <v>0</v>
      </c>
      <c r="AJ57" s="91">
        <f>SUM('[1]ПОЛНАЯ СЕБЕСТОИМОСТЬ ВОДА 2018'!P200)</f>
        <v>0</v>
      </c>
      <c r="AK57" s="92">
        <v>0</v>
      </c>
      <c r="AL57" s="74">
        <f>SUM('[1]Произв. прогр. Вода (СВОД)'!O58)</f>
        <v>0</v>
      </c>
      <c r="AM57" s="91">
        <f>SUM('[1]ПОЛНАЯ СЕБЕСТОИМОСТЬ ВОДА 2018'!Q200)</f>
        <v>0</v>
      </c>
      <c r="AN57" s="92">
        <v>0</v>
      </c>
      <c r="AO57" s="74">
        <f>SUM('[1]Произв. прогр. Вода (СВОД)'!P58)</f>
        <v>359.10560302602937</v>
      </c>
      <c r="AP57" s="91">
        <f>SUM('[1]ПОЛНАЯ СЕБЕСТОИМОСТЬ ВОДА 2018'!R200)</f>
        <v>663</v>
      </c>
      <c r="AQ57" s="92">
        <v>501.14</v>
      </c>
      <c r="AR57" s="93">
        <f t="shared" si="210"/>
        <v>359.10560302602937</v>
      </c>
      <c r="AS57" s="93">
        <f t="shared" si="210"/>
        <v>663</v>
      </c>
      <c r="AT57" s="93">
        <f t="shared" si="210"/>
        <v>501.14</v>
      </c>
      <c r="AU57" s="94">
        <f t="shared" si="190"/>
        <v>303.89439697397063</v>
      </c>
      <c r="AV57" s="94">
        <f t="shared" si="191"/>
        <v>84.625356556172477</v>
      </c>
      <c r="AW57" s="93">
        <f t="shared" si="211"/>
        <v>1077.3168090780882</v>
      </c>
      <c r="AX57" s="93">
        <f t="shared" si="211"/>
        <v>1989</v>
      </c>
      <c r="AY57" s="93">
        <f t="shared" si="211"/>
        <v>1503.42</v>
      </c>
      <c r="AZ57" s="94">
        <f t="shared" si="194"/>
        <v>911.68319092191177</v>
      </c>
      <c r="BA57" s="94">
        <f t="shared" si="195"/>
        <v>84.625356556172449</v>
      </c>
      <c r="BB57" s="74">
        <f>SUM('[1]Произв. прогр. Вода (СВОД)'!S58)</f>
        <v>0</v>
      </c>
      <c r="BC57" s="74"/>
      <c r="BD57" s="74"/>
      <c r="BE57" s="91">
        <f>SUM('[1]ПОЛНАЯ СЕБЕСТОИМОСТЬ ВОДА 2018'!X200)</f>
        <v>0</v>
      </c>
      <c r="BF57" s="91">
        <f>SUM('[1]ПОЛНАЯ СЕБЕСТОИМОСТЬ ВОДА 2018'!Y200)</f>
        <v>0</v>
      </c>
      <c r="BG57" s="91">
        <f>SUM('[1]ПОЛНАЯ СЕБЕСТОИМОСТЬ ВОДА 2018'!Z200)</f>
        <v>0</v>
      </c>
      <c r="BH57" s="95">
        <v>0</v>
      </c>
      <c r="BI57" s="95"/>
      <c r="BJ57" s="95"/>
      <c r="BK57" s="91">
        <f>SUM('[1]Произв. прогр. Вода (СВОД)'!T58)</f>
        <v>0</v>
      </c>
      <c r="BL57" s="91"/>
      <c r="BM57" s="91"/>
      <c r="BN57" s="91">
        <f>SUM('[1]ПОЛНАЯ СЕБЕСТОИМОСТЬ ВОДА 2018'!AA200)</f>
        <v>0</v>
      </c>
      <c r="BO57" s="91">
        <f>SUM('[1]ПОЛНАЯ СЕБЕСТОИМОСТЬ ВОДА 2018'!AB200)</f>
        <v>0</v>
      </c>
      <c r="BP57" s="91">
        <f>SUM('[1]ПОЛНАЯ СЕБЕСТОИМОСТЬ ВОДА 2018'!AC200)</f>
        <v>0</v>
      </c>
      <c r="BQ57" s="95">
        <v>0</v>
      </c>
      <c r="BR57" s="95"/>
      <c r="BS57" s="95"/>
      <c r="BT57" s="91">
        <f>SUM('[1]Произв. прогр. Вода (СВОД)'!U58)</f>
        <v>359.10560302602937</v>
      </c>
      <c r="BU57" s="91"/>
      <c r="BV57" s="91"/>
      <c r="BW57" s="91">
        <f>SUM('[1]ПОЛНАЯ СЕБЕСТОИМОСТЬ ВОДА 2018'!AD200)</f>
        <v>663</v>
      </c>
      <c r="BX57" s="91">
        <f>SUM('[1]ПОЛНАЯ СЕБЕСТОИМОСТЬ ВОДА 2018'!AE200)</f>
        <v>663</v>
      </c>
      <c r="BY57" s="91">
        <f>SUM('[1]ПОЛНАЯ СЕБЕСТОИМОСТЬ ВОДА 2018'!AF200)</f>
        <v>0</v>
      </c>
      <c r="BZ57" s="95">
        <v>801.3</v>
      </c>
      <c r="CA57" s="59">
        <f t="shared" si="212"/>
        <v>359.10560302602937</v>
      </c>
      <c r="CB57" s="59">
        <f t="shared" si="213"/>
        <v>663</v>
      </c>
      <c r="CC57" s="59">
        <f t="shared" si="214"/>
        <v>801.3</v>
      </c>
      <c r="CD57" s="58">
        <f t="shared" si="199"/>
        <v>303.89439697397063</v>
      </c>
      <c r="CE57" s="58">
        <f t="shared" si="200"/>
        <v>84.625356556172477</v>
      </c>
      <c r="CF57" s="59">
        <f t="shared" si="215"/>
        <v>1436.4224121041175</v>
      </c>
      <c r="CG57" s="59"/>
      <c r="CH57" s="59"/>
      <c r="CI57" s="59">
        <f t="shared" si="216"/>
        <v>2652</v>
      </c>
      <c r="CJ57" s="50">
        <f>SUM('[1]ПОЛНАЯ СЕБЕСТОИМОСТЬ ВОДА 2018'!AJ200)</f>
        <v>2651.035532545543</v>
      </c>
      <c r="CK57" s="50">
        <f>SUM('[1]ПОЛНАЯ СЕБЕСТОИМОСТЬ ВОДА 2018'!AK200)</f>
        <v>0.96446745445722459</v>
      </c>
      <c r="CL57" s="59">
        <f t="shared" si="217"/>
        <v>2304.7200000000003</v>
      </c>
      <c r="CM57" s="59"/>
      <c r="CN57" s="59"/>
      <c r="CO57" s="58">
        <f t="shared" si="204"/>
        <v>1215.5775878958825</v>
      </c>
      <c r="CP57" s="58">
        <f t="shared" si="205"/>
        <v>84.625356556172477</v>
      </c>
      <c r="CQ57" s="80"/>
      <c r="CR57" s="80"/>
    </row>
    <row r="58" spans="1:96" ht="18.75" x14ac:dyDescent="0.3">
      <c r="A58" s="84" t="s">
        <v>78</v>
      </c>
      <c r="B58" s="74">
        <f>SUM('[1]Произв. прогр. Вода (СВОД)'!E59)</f>
        <v>0</v>
      </c>
      <c r="C58" s="91">
        <f>SUM('[1]ПОЛНАЯ СЕБЕСТОИМОСТЬ ВОДА 2018'!C201)</f>
        <v>0</v>
      </c>
      <c r="D58" s="92">
        <v>0</v>
      </c>
      <c r="E58" s="74">
        <f>SUM('[1]Произв. прогр. Вода (СВОД)'!F59)</f>
        <v>0</v>
      </c>
      <c r="F58" s="91">
        <f>SUM('[1]ПОЛНАЯ СЕБЕСТОИМОСТЬ ВОДА 2018'!D201)</f>
        <v>0</v>
      </c>
      <c r="G58" s="92">
        <v>0</v>
      </c>
      <c r="H58" s="74">
        <f>SUM('[1]Произв. прогр. Вода (СВОД)'!G59)</f>
        <v>22.79</v>
      </c>
      <c r="I58" s="91">
        <f>SUM('[1]ПОЛНАЯ СЕБЕСТОИМОСТЬ ВОДА 2018'!E201)</f>
        <v>21.78</v>
      </c>
      <c r="J58" s="92">
        <v>21.78</v>
      </c>
      <c r="K58" s="93">
        <f t="shared" si="207"/>
        <v>22.79</v>
      </c>
      <c r="L58" s="93">
        <f t="shared" si="207"/>
        <v>21.78</v>
      </c>
      <c r="M58" s="93">
        <f t="shared" si="207"/>
        <v>21.78</v>
      </c>
      <c r="N58" s="94">
        <f t="shared" si="180"/>
        <v>-1.009999999999998</v>
      </c>
      <c r="O58" s="94">
        <f t="shared" si="181"/>
        <v>-4.4317683194383415</v>
      </c>
      <c r="P58" s="74">
        <f>SUM('[1]Произв. прогр. Вода (СВОД)'!I59)</f>
        <v>0</v>
      </c>
      <c r="Q58" s="91">
        <f>SUM('[1]ПОЛНАЯ СЕБЕСТОИМОСТЬ ВОДА 2018'!H201)</f>
        <v>0</v>
      </c>
      <c r="R58" s="92">
        <v>0</v>
      </c>
      <c r="S58" s="74">
        <f>SUM('[1]Произв. прогр. Вода (СВОД)'!J59)</f>
        <v>0</v>
      </c>
      <c r="T58" s="91">
        <f>SUM('[1]ПОЛНАЯ СЕБЕСТОИМОСТЬ ВОДА 2018'!I201)</f>
        <v>0</v>
      </c>
      <c r="U58" s="92">
        <v>0</v>
      </c>
      <c r="V58" s="74">
        <f>SUM('[1]Произв. прогр. Вода (СВОД)'!K59)</f>
        <v>22.79</v>
      </c>
      <c r="W58" s="91">
        <f>SUM('[1]ПОЛНАЯ СЕБЕСТОИМОСТЬ ВОДА 2018'!J201)</f>
        <v>21.78</v>
      </c>
      <c r="X58" s="92">
        <v>21.78</v>
      </c>
      <c r="Y58" s="93">
        <f t="shared" si="208"/>
        <v>22.79</v>
      </c>
      <c r="Z58" s="93">
        <f t="shared" si="208"/>
        <v>21.78</v>
      </c>
      <c r="AA58" s="93">
        <f t="shared" si="208"/>
        <v>21.78</v>
      </c>
      <c r="AB58" s="94">
        <f t="shared" si="183"/>
        <v>-1.009999999999998</v>
      </c>
      <c r="AC58" s="94">
        <f t="shared" si="184"/>
        <v>-4.4317683194383415</v>
      </c>
      <c r="AD58" s="93">
        <f t="shared" si="209"/>
        <v>45.58</v>
      </c>
      <c r="AE58" s="93">
        <f t="shared" si="209"/>
        <v>43.56</v>
      </c>
      <c r="AF58" s="93">
        <f t="shared" si="209"/>
        <v>43.56</v>
      </c>
      <c r="AG58" s="94">
        <f t="shared" si="187"/>
        <v>-2.019999999999996</v>
      </c>
      <c r="AH58" s="94">
        <f t="shared" si="188"/>
        <v>-4.4317683194383415</v>
      </c>
      <c r="AI58" s="74">
        <f>SUM('[1]Произв. прогр. Вода (СВОД)'!N59)</f>
        <v>0</v>
      </c>
      <c r="AJ58" s="91">
        <f>SUM('[1]ПОЛНАЯ СЕБЕСТОИМОСТЬ ВОДА 2018'!P201)</f>
        <v>0</v>
      </c>
      <c r="AK58" s="92">
        <v>0</v>
      </c>
      <c r="AL58" s="74">
        <f>SUM('[1]Произв. прогр. Вода (СВОД)'!O59)</f>
        <v>0</v>
      </c>
      <c r="AM58" s="91">
        <f>SUM('[1]ПОЛНАЯ СЕБЕСТОИМОСТЬ ВОДА 2018'!Q201)</f>
        <v>0</v>
      </c>
      <c r="AN58" s="92">
        <v>0</v>
      </c>
      <c r="AO58" s="74">
        <f>SUM('[1]Произв. прогр. Вода (СВОД)'!P59)</f>
        <v>22.79</v>
      </c>
      <c r="AP58" s="91">
        <f>SUM('[1]ПОЛНАЯ СЕБЕСТОИМОСТЬ ВОДА 2018'!R201)</f>
        <v>20.28</v>
      </c>
      <c r="AQ58" s="92">
        <v>21.78</v>
      </c>
      <c r="AR58" s="93">
        <f t="shared" si="210"/>
        <v>22.79</v>
      </c>
      <c r="AS58" s="93">
        <f t="shared" si="210"/>
        <v>20.28</v>
      </c>
      <c r="AT58" s="93">
        <f t="shared" si="210"/>
        <v>21.78</v>
      </c>
      <c r="AU58" s="94">
        <f t="shared" si="190"/>
        <v>-2.509999999999998</v>
      </c>
      <c r="AV58" s="94">
        <f t="shared" si="191"/>
        <v>-11.01360245721807</v>
      </c>
      <c r="AW58" s="93">
        <f t="shared" si="211"/>
        <v>68.37</v>
      </c>
      <c r="AX58" s="93">
        <f t="shared" si="211"/>
        <v>63.84</v>
      </c>
      <c r="AY58" s="93">
        <f t="shared" si="211"/>
        <v>65.34</v>
      </c>
      <c r="AZ58" s="94">
        <f t="shared" si="194"/>
        <v>-4.5300000000000011</v>
      </c>
      <c r="BA58" s="94">
        <f t="shared" si="195"/>
        <v>-6.6257130320315936</v>
      </c>
      <c r="BB58" s="74">
        <f>SUM('[1]Произв. прогр. Вода (СВОД)'!S59)</f>
        <v>0</v>
      </c>
      <c r="BC58" s="74"/>
      <c r="BD58" s="74"/>
      <c r="BE58" s="91">
        <f>SUM('[1]ПОЛНАЯ СЕБЕСТОИМОСТЬ ВОДА 2018'!X201)</f>
        <v>0</v>
      </c>
      <c r="BF58" s="91">
        <f>SUM('[1]ПОЛНАЯ СЕБЕСТОИМОСТЬ ВОДА 2018'!Y201)</f>
        <v>0</v>
      </c>
      <c r="BG58" s="91">
        <f>SUM('[1]ПОЛНАЯ СЕБЕСТОИМОСТЬ ВОДА 2018'!Z201)</f>
        <v>0</v>
      </c>
      <c r="BH58" s="95">
        <v>0</v>
      </c>
      <c r="BI58" s="95"/>
      <c r="BJ58" s="95"/>
      <c r="BK58" s="91">
        <f>SUM('[1]Произв. прогр. Вода (СВОД)'!T59)</f>
        <v>0</v>
      </c>
      <c r="BL58" s="91"/>
      <c r="BM58" s="91"/>
      <c r="BN58" s="91">
        <f>SUM('[1]ПОЛНАЯ СЕБЕСТОИМОСТЬ ВОДА 2018'!AA201)</f>
        <v>0</v>
      </c>
      <c r="BO58" s="91">
        <f>SUM('[1]ПОЛНАЯ СЕБЕСТОИМОСТЬ ВОДА 2018'!AB201)</f>
        <v>0</v>
      </c>
      <c r="BP58" s="91">
        <f>SUM('[1]ПОЛНАЯ СЕБЕСТОИМОСТЬ ВОДА 2018'!AC201)</f>
        <v>0</v>
      </c>
      <c r="BQ58" s="95">
        <v>0</v>
      </c>
      <c r="BR58" s="95"/>
      <c r="BS58" s="95"/>
      <c r="BT58" s="91">
        <f>SUM('[1]Произв. прогр. Вода (СВОД)'!U59)</f>
        <v>22.79</v>
      </c>
      <c r="BU58" s="91"/>
      <c r="BV58" s="91"/>
      <c r="BW58" s="91">
        <f>SUM('[1]ПОЛНАЯ СЕБЕСТОИМОСТЬ ВОДА 2018'!AD201)</f>
        <v>20.43</v>
      </c>
      <c r="BX58" s="91">
        <f>SUM('[1]ПОЛНАЯ СЕБЕСТОИМОСТЬ ВОДА 2018'!AE201)</f>
        <v>20.43</v>
      </c>
      <c r="BY58" s="91">
        <f>SUM('[1]ПОЛНАЯ СЕБЕСТОИМОСТЬ ВОДА 2018'!AF201)</f>
        <v>0</v>
      </c>
      <c r="BZ58" s="95">
        <v>21.77</v>
      </c>
      <c r="CA58" s="59">
        <f t="shared" si="212"/>
        <v>22.79</v>
      </c>
      <c r="CB58" s="59">
        <f t="shared" si="213"/>
        <v>20.43</v>
      </c>
      <c r="CC58" s="59">
        <f t="shared" si="214"/>
        <v>21.77</v>
      </c>
      <c r="CD58" s="58">
        <f t="shared" si="199"/>
        <v>-2.3599999999999994</v>
      </c>
      <c r="CE58" s="58">
        <f t="shared" si="200"/>
        <v>-10.355419043440103</v>
      </c>
      <c r="CF58" s="59">
        <f t="shared" si="215"/>
        <v>91.16</v>
      </c>
      <c r="CG58" s="59"/>
      <c r="CH58" s="59"/>
      <c r="CI58" s="59">
        <f t="shared" si="216"/>
        <v>84.27000000000001</v>
      </c>
      <c r="CJ58" s="50">
        <f>SUM('[1]ПОЛНАЯ СЕБЕСТОИМОСТЬ ВОДА 2018'!AJ201)</f>
        <v>84.239353064710755</v>
      </c>
      <c r="CK58" s="50">
        <f>SUM('[1]ПОЛНАЯ СЕБЕСТОИМОСТЬ ВОДА 2018'!AK201)</f>
        <v>3.0646935289257288E-2</v>
      </c>
      <c r="CL58" s="59">
        <f t="shared" si="217"/>
        <v>87.11</v>
      </c>
      <c r="CM58" s="59"/>
      <c r="CN58" s="59"/>
      <c r="CO58" s="58">
        <f t="shared" si="204"/>
        <v>-6.8899999999999864</v>
      </c>
      <c r="CP58" s="58">
        <f t="shared" si="205"/>
        <v>-7.5581395348837068</v>
      </c>
      <c r="CQ58" s="80"/>
      <c r="CR58" s="80"/>
    </row>
    <row r="59" spans="1:96" ht="18.75" x14ac:dyDescent="0.3">
      <c r="A59" s="84" t="s">
        <v>79</v>
      </c>
      <c r="B59" s="74">
        <f>SUM('[1]Произв. прогр. Вода (СВОД)'!E60)</f>
        <v>0</v>
      </c>
      <c r="C59" s="91">
        <f>SUM('[1]ПОЛНАЯ СЕБЕСТОИМОСТЬ ВОДА 2018'!C202)</f>
        <v>0</v>
      </c>
      <c r="D59" s="92">
        <v>0</v>
      </c>
      <c r="E59" s="74">
        <f>SUM('[1]Произв. прогр. Вода (СВОД)'!F60)</f>
        <v>0</v>
      </c>
      <c r="F59" s="91">
        <f>SUM('[1]ПОЛНАЯ СЕБЕСТОИМОСТЬ ВОДА 2018'!D202)</f>
        <v>0</v>
      </c>
      <c r="G59" s="92">
        <v>0</v>
      </c>
      <c r="H59" s="74">
        <f>SUM('[1]Произв. прогр. Вода (СВОД)'!G60)</f>
        <v>0</v>
      </c>
      <c r="I59" s="91">
        <f>SUM('[1]ПОЛНАЯ СЕБЕСТОИМОСТЬ ВОДА 2018'!E202)</f>
        <v>0</v>
      </c>
      <c r="J59" s="92">
        <v>0</v>
      </c>
      <c r="K59" s="93">
        <f t="shared" si="207"/>
        <v>0</v>
      </c>
      <c r="L59" s="93">
        <f t="shared" si="207"/>
        <v>0</v>
      </c>
      <c r="M59" s="93">
        <f t="shared" si="207"/>
        <v>0</v>
      </c>
      <c r="N59" s="94">
        <f t="shared" si="180"/>
        <v>0</v>
      </c>
      <c r="O59" s="94" t="e">
        <f t="shared" si="181"/>
        <v>#DIV/0!</v>
      </c>
      <c r="P59" s="74">
        <f>SUM('[1]Произв. прогр. Вода (СВОД)'!I60)</f>
        <v>0</v>
      </c>
      <c r="Q59" s="91">
        <f>SUM('[1]ПОЛНАЯ СЕБЕСТОИМОСТЬ ВОДА 2018'!H202)</f>
        <v>0</v>
      </c>
      <c r="R59" s="92">
        <v>0</v>
      </c>
      <c r="S59" s="74">
        <f>SUM('[1]Произв. прогр. Вода (СВОД)'!J60)</f>
        <v>0</v>
      </c>
      <c r="T59" s="91">
        <f>SUM('[1]ПОЛНАЯ СЕБЕСТОИМОСТЬ ВОДА 2018'!I202)</f>
        <v>0</v>
      </c>
      <c r="U59" s="92">
        <v>0</v>
      </c>
      <c r="V59" s="74">
        <f>SUM('[1]Произв. прогр. Вода (СВОД)'!K60)</f>
        <v>0</v>
      </c>
      <c r="W59" s="91">
        <f>SUM('[1]ПОЛНАЯ СЕБЕСТОИМОСТЬ ВОДА 2018'!J202)</f>
        <v>0</v>
      </c>
      <c r="X59" s="92">
        <v>0</v>
      </c>
      <c r="Y59" s="93">
        <f t="shared" si="208"/>
        <v>0</v>
      </c>
      <c r="Z59" s="93">
        <f t="shared" si="208"/>
        <v>0</v>
      </c>
      <c r="AA59" s="93">
        <f t="shared" si="208"/>
        <v>0</v>
      </c>
      <c r="AB59" s="94">
        <f t="shared" si="183"/>
        <v>0</v>
      </c>
      <c r="AC59" s="94" t="e">
        <f t="shared" si="184"/>
        <v>#DIV/0!</v>
      </c>
      <c r="AD59" s="93">
        <f t="shared" si="209"/>
        <v>0</v>
      </c>
      <c r="AE59" s="93">
        <f t="shared" si="209"/>
        <v>0</v>
      </c>
      <c r="AF59" s="93">
        <f t="shared" si="209"/>
        <v>0</v>
      </c>
      <c r="AG59" s="94">
        <f t="shared" si="187"/>
        <v>0</v>
      </c>
      <c r="AH59" s="94" t="e">
        <f t="shared" si="188"/>
        <v>#DIV/0!</v>
      </c>
      <c r="AI59" s="74">
        <f>SUM('[1]Произв. прогр. Вода (СВОД)'!N60)</f>
        <v>0</v>
      </c>
      <c r="AJ59" s="91">
        <f>SUM('[1]ПОЛНАЯ СЕБЕСТОИМОСТЬ ВОДА 2018'!P202)</f>
        <v>0</v>
      </c>
      <c r="AK59" s="92">
        <v>0</v>
      </c>
      <c r="AL59" s="74">
        <f>SUM('[1]Произв. прогр. Вода (СВОД)'!O60)</f>
        <v>0</v>
      </c>
      <c r="AM59" s="91">
        <f>SUM('[1]ПОЛНАЯ СЕБЕСТОИМОСТЬ ВОДА 2018'!Q202)</f>
        <v>0</v>
      </c>
      <c r="AN59" s="92">
        <v>0</v>
      </c>
      <c r="AO59" s="74">
        <f>SUM('[1]Произв. прогр. Вода (СВОД)'!P60)</f>
        <v>0</v>
      </c>
      <c r="AP59" s="91">
        <f>SUM('[1]ПОЛНАЯ СЕБЕСТОИМОСТЬ ВОДА 2018'!R202)</f>
        <v>0</v>
      </c>
      <c r="AQ59" s="92">
        <v>0</v>
      </c>
      <c r="AR59" s="93">
        <f t="shared" si="210"/>
        <v>0</v>
      </c>
      <c r="AS59" s="93">
        <f t="shared" si="210"/>
        <v>0</v>
      </c>
      <c r="AT59" s="93">
        <f t="shared" si="210"/>
        <v>0</v>
      </c>
      <c r="AU59" s="94">
        <f t="shared" si="190"/>
        <v>0</v>
      </c>
      <c r="AV59" s="94" t="e">
        <f t="shared" si="191"/>
        <v>#DIV/0!</v>
      </c>
      <c r="AW59" s="93">
        <f t="shared" si="211"/>
        <v>0</v>
      </c>
      <c r="AX59" s="93">
        <f t="shared" si="211"/>
        <v>0</v>
      </c>
      <c r="AY59" s="93">
        <f t="shared" si="211"/>
        <v>0</v>
      </c>
      <c r="AZ59" s="94">
        <f t="shared" si="194"/>
        <v>0</v>
      </c>
      <c r="BA59" s="94" t="e">
        <f t="shared" si="195"/>
        <v>#DIV/0!</v>
      </c>
      <c r="BB59" s="74">
        <f>SUM('[1]Произв. прогр. Вода (СВОД)'!S60)</f>
        <v>0</v>
      </c>
      <c r="BC59" s="74"/>
      <c r="BD59" s="74"/>
      <c r="BE59" s="91">
        <f>SUM('[1]ПОЛНАЯ СЕБЕСТОИМОСТЬ ВОДА 2018'!X202)</f>
        <v>0</v>
      </c>
      <c r="BF59" s="91">
        <f>SUM('[1]ПОЛНАЯ СЕБЕСТОИМОСТЬ ВОДА 2018'!Y202)</f>
        <v>0</v>
      </c>
      <c r="BG59" s="91">
        <f>SUM('[1]ПОЛНАЯ СЕБЕСТОИМОСТЬ ВОДА 2018'!Z202)</f>
        <v>0</v>
      </c>
      <c r="BH59" s="95">
        <v>0</v>
      </c>
      <c r="BI59" s="95"/>
      <c r="BJ59" s="95"/>
      <c r="BK59" s="91">
        <f>SUM('[1]Произв. прогр. Вода (СВОД)'!T60)</f>
        <v>0</v>
      </c>
      <c r="BL59" s="91"/>
      <c r="BM59" s="91"/>
      <c r="BN59" s="91">
        <f>SUM('[1]ПОЛНАЯ СЕБЕСТОИМОСТЬ ВОДА 2018'!AA202)</f>
        <v>0</v>
      </c>
      <c r="BO59" s="91">
        <f>SUM('[1]ПОЛНАЯ СЕБЕСТОИМОСТЬ ВОДА 2018'!AB202)</f>
        <v>0</v>
      </c>
      <c r="BP59" s="91">
        <f>SUM('[1]ПОЛНАЯ СЕБЕСТОИМОСТЬ ВОДА 2018'!AC202)</f>
        <v>0</v>
      </c>
      <c r="BQ59" s="95">
        <v>0</v>
      </c>
      <c r="BR59" s="95"/>
      <c r="BS59" s="95"/>
      <c r="BT59" s="91">
        <f>SUM('[1]Произв. прогр. Вода (СВОД)'!U60)</f>
        <v>0</v>
      </c>
      <c r="BU59" s="91"/>
      <c r="BV59" s="91"/>
      <c r="BW59" s="91">
        <f>SUM('[1]ПОЛНАЯ СЕБЕСТОИМОСТЬ ВОДА 2018'!AD202)</f>
        <v>0</v>
      </c>
      <c r="BX59" s="91">
        <f>SUM('[1]ПОЛНАЯ СЕБЕСТОИМОСТЬ ВОДА 2018'!AE202)</f>
        <v>0</v>
      </c>
      <c r="BY59" s="91">
        <f>SUM('[1]ПОЛНАЯ СЕБЕСТОИМОСТЬ ВОДА 2018'!AF202)</f>
        <v>0</v>
      </c>
      <c r="BZ59" s="95">
        <v>0</v>
      </c>
      <c r="CA59" s="59">
        <f t="shared" si="212"/>
        <v>0</v>
      </c>
      <c r="CB59" s="59">
        <f t="shared" si="213"/>
        <v>0</v>
      </c>
      <c r="CC59" s="59">
        <f t="shared" si="214"/>
        <v>0</v>
      </c>
      <c r="CD59" s="58">
        <f t="shared" si="199"/>
        <v>0</v>
      </c>
      <c r="CE59" s="58" t="e">
        <f t="shared" si="200"/>
        <v>#DIV/0!</v>
      </c>
      <c r="CF59" s="59">
        <f t="shared" si="215"/>
        <v>0</v>
      </c>
      <c r="CG59" s="59"/>
      <c r="CH59" s="59"/>
      <c r="CI59" s="59">
        <f t="shared" si="216"/>
        <v>0</v>
      </c>
      <c r="CJ59" s="50">
        <f>SUM('[1]ПОЛНАЯ СЕБЕСТОИМОСТЬ ВОДА 2018'!AJ202)</f>
        <v>0</v>
      </c>
      <c r="CK59" s="50">
        <f>SUM('[1]ПОЛНАЯ СЕБЕСТОИМОСТЬ ВОДА 2018'!AK202)</f>
        <v>0</v>
      </c>
      <c r="CL59" s="59">
        <f t="shared" si="217"/>
        <v>0</v>
      </c>
      <c r="CM59" s="59"/>
      <c r="CN59" s="59"/>
      <c r="CO59" s="58">
        <f t="shared" si="204"/>
        <v>0</v>
      </c>
      <c r="CP59" s="58" t="e">
        <f t="shared" si="205"/>
        <v>#DIV/0!</v>
      </c>
      <c r="CQ59" s="80"/>
      <c r="CR59" s="80"/>
    </row>
    <row r="60" spans="1:96" ht="18.75" x14ac:dyDescent="0.3">
      <c r="A60" s="84" t="s">
        <v>80</v>
      </c>
      <c r="B60" s="74">
        <f>SUM('[1]Произв. прогр. Вода (СВОД)'!E61)</f>
        <v>0</v>
      </c>
      <c r="C60" s="91">
        <f>SUM('[1]ПОЛНАЯ СЕБЕСТОИМОСТЬ ВОДА 2018'!C203)</f>
        <v>0</v>
      </c>
      <c r="D60" s="92">
        <v>0</v>
      </c>
      <c r="E60" s="74">
        <f>SUM('[1]Произв. прогр. Вода (СВОД)'!F61)</f>
        <v>0</v>
      </c>
      <c r="F60" s="91">
        <f>SUM('[1]ПОЛНАЯ СЕБЕСТОИМОСТЬ ВОДА 2018'!D203)</f>
        <v>0</v>
      </c>
      <c r="G60" s="92">
        <v>0</v>
      </c>
      <c r="H60" s="74">
        <f>SUM('[1]Произв. прогр. Вода (СВОД)'!G61)</f>
        <v>499.05999999999995</v>
      </c>
      <c r="I60" s="91">
        <f>SUM('[1]ПОЛНАЯ СЕБЕСТОИМОСТЬ ВОДА 2018'!E203)</f>
        <v>0</v>
      </c>
      <c r="J60" s="92">
        <v>0</v>
      </c>
      <c r="K60" s="93">
        <f t="shared" si="207"/>
        <v>499.05999999999995</v>
      </c>
      <c r="L60" s="93">
        <f t="shared" si="207"/>
        <v>0</v>
      </c>
      <c r="M60" s="93">
        <f t="shared" si="207"/>
        <v>0</v>
      </c>
      <c r="N60" s="94">
        <f t="shared" si="180"/>
        <v>-499.05999999999995</v>
      </c>
      <c r="O60" s="94">
        <f t="shared" si="181"/>
        <v>-100</v>
      </c>
      <c r="P60" s="74">
        <f>SUM('[1]Произв. прогр. Вода (СВОД)'!I61)</f>
        <v>0</v>
      </c>
      <c r="Q60" s="91">
        <f>SUM('[1]ПОЛНАЯ СЕБЕСТОИМОСТЬ ВОДА 2018'!H203)</f>
        <v>0</v>
      </c>
      <c r="R60" s="92">
        <v>0</v>
      </c>
      <c r="S60" s="74">
        <f>SUM('[1]Произв. прогр. Вода (СВОД)'!J61)</f>
        <v>0</v>
      </c>
      <c r="T60" s="91">
        <f>SUM('[1]ПОЛНАЯ СЕБЕСТОИМОСТЬ ВОДА 2018'!I203)</f>
        <v>0</v>
      </c>
      <c r="U60" s="92">
        <v>0</v>
      </c>
      <c r="V60" s="74">
        <f>SUM('[1]Произв. прогр. Вода (СВОД)'!K61)</f>
        <v>499.05999999999995</v>
      </c>
      <c r="W60" s="91">
        <f>SUM('[1]ПОЛНАЯ СЕБЕСТОИМОСТЬ ВОДА 2018'!J203)</f>
        <v>0</v>
      </c>
      <c r="X60" s="92">
        <v>0</v>
      </c>
      <c r="Y60" s="93">
        <f t="shared" si="208"/>
        <v>499.05999999999995</v>
      </c>
      <c r="Z60" s="93">
        <f t="shared" si="208"/>
        <v>0</v>
      </c>
      <c r="AA60" s="93">
        <f t="shared" si="208"/>
        <v>0</v>
      </c>
      <c r="AB60" s="94">
        <f t="shared" si="183"/>
        <v>-499.05999999999995</v>
      </c>
      <c r="AC60" s="94">
        <f t="shared" si="184"/>
        <v>-100</v>
      </c>
      <c r="AD60" s="93">
        <f t="shared" si="209"/>
        <v>998.11999999999989</v>
      </c>
      <c r="AE60" s="93">
        <f t="shared" si="209"/>
        <v>0</v>
      </c>
      <c r="AF60" s="93">
        <f t="shared" si="209"/>
        <v>0</v>
      </c>
      <c r="AG60" s="94">
        <f t="shared" si="187"/>
        <v>-998.11999999999989</v>
      </c>
      <c r="AH60" s="94">
        <f t="shared" si="188"/>
        <v>-100</v>
      </c>
      <c r="AI60" s="74">
        <f>SUM('[1]Произв. прогр. Вода (СВОД)'!N61)</f>
        <v>0</v>
      </c>
      <c r="AJ60" s="91">
        <f>SUM('[1]ПОЛНАЯ СЕБЕСТОИМОСТЬ ВОДА 2018'!P203)</f>
        <v>0</v>
      </c>
      <c r="AK60" s="92">
        <v>0</v>
      </c>
      <c r="AL60" s="74">
        <f>SUM('[1]Произв. прогр. Вода (СВОД)'!O61)</f>
        <v>0</v>
      </c>
      <c r="AM60" s="91">
        <f>SUM('[1]ПОЛНАЯ СЕБЕСТОИМОСТЬ ВОДА 2018'!Q203)</f>
        <v>0</v>
      </c>
      <c r="AN60" s="92">
        <v>0</v>
      </c>
      <c r="AO60" s="74">
        <f>SUM('[1]Произв. прогр. Вода (СВОД)'!P61)</f>
        <v>499.05999999999995</v>
      </c>
      <c r="AP60" s="91">
        <f>SUM('[1]ПОЛНАЯ СЕБЕСТОИМОСТЬ ВОДА 2018'!R203)</f>
        <v>0</v>
      </c>
      <c r="AQ60" s="92">
        <v>0</v>
      </c>
      <c r="AR60" s="93">
        <f t="shared" si="210"/>
        <v>499.05999999999995</v>
      </c>
      <c r="AS60" s="93">
        <f t="shared" si="210"/>
        <v>0</v>
      </c>
      <c r="AT60" s="93">
        <f t="shared" si="210"/>
        <v>0</v>
      </c>
      <c r="AU60" s="94">
        <f t="shared" si="190"/>
        <v>-499.05999999999995</v>
      </c>
      <c r="AV60" s="94">
        <f t="shared" si="191"/>
        <v>-100</v>
      </c>
      <c r="AW60" s="93">
        <f t="shared" si="211"/>
        <v>1497.1799999999998</v>
      </c>
      <c r="AX60" s="93">
        <f t="shared" si="211"/>
        <v>0</v>
      </c>
      <c r="AY60" s="93">
        <f t="shared" si="211"/>
        <v>0</v>
      </c>
      <c r="AZ60" s="94">
        <f t="shared" si="194"/>
        <v>-1497.1799999999998</v>
      </c>
      <c r="BA60" s="94">
        <f t="shared" si="195"/>
        <v>-100</v>
      </c>
      <c r="BB60" s="74">
        <f>SUM('[1]Произв. прогр. Вода (СВОД)'!S61)</f>
        <v>0</v>
      </c>
      <c r="BC60" s="74"/>
      <c r="BD60" s="74"/>
      <c r="BE60" s="91">
        <f>SUM('[1]ПОЛНАЯ СЕБЕСТОИМОСТЬ ВОДА 2018'!X203)</f>
        <v>0</v>
      </c>
      <c r="BF60" s="91">
        <f>SUM('[1]ПОЛНАЯ СЕБЕСТОИМОСТЬ ВОДА 2018'!Y203)</f>
        <v>0</v>
      </c>
      <c r="BG60" s="91">
        <f>SUM('[1]ПОЛНАЯ СЕБЕСТОИМОСТЬ ВОДА 2018'!Z203)</f>
        <v>0</v>
      </c>
      <c r="BH60" s="95">
        <v>0</v>
      </c>
      <c r="BI60" s="95"/>
      <c r="BJ60" s="95"/>
      <c r="BK60" s="91">
        <f>SUM('[1]Произв. прогр. Вода (СВОД)'!T61)</f>
        <v>0</v>
      </c>
      <c r="BL60" s="91"/>
      <c r="BM60" s="91"/>
      <c r="BN60" s="91">
        <f>SUM('[1]ПОЛНАЯ СЕБЕСТОИМОСТЬ ВОДА 2018'!AA203)</f>
        <v>0</v>
      </c>
      <c r="BO60" s="91">
        <f>SUM('[1]ПОЛНАЯ СЕБЕСТОИМОСТЬ ВОДА 2018'!AB203)</f>
        <v>0</v>
      </c>
      <c r="BP60" s="91">
        <f>SUM('[1]ПОЛНАЯ СЕБЕСТОИМОСТЬ ВОДА 2018'!AC203)</f>
        <v>0</v>
      </c>
      <c r="BQ60" s="95">
        <v>0</v>
      </c>
      <c r="BR60" s="95"/>
      <c r="BS60" s="95"/>
      <c r="BT60" s="91">
        <f>SUM('[1]Произв. прогр. Вода (СВОД)'!U61)</f>
        <v>499.05999999999995</v>
      </c>
      <c r="BU60" s="91"/>
      <c r="BV60" s="91"/>
      <c r="BW60" s="91">
        <f>SUM('[1]ПОЛНАЯ СЕБЕСТОИМОСТЬ ВОДА 2018'!AD203)</f>
        <v>0</v>
      </c>
      <c r="BX60" s="91">
        <f>SUM('[1]ПОЛНАЯ СЕБЕСТОИМОСТЬ ВОДА 2018'!AE203)</f>
        <v>0</v>
      </c>
      <c r="BY60" s="91">
        <f>SUM('[1]ПОЛНАЯ СЕБЕСТОИМОСТЬ ВОДА 2018'!AF203)</f>
        <v>0</v>
      </c>
      <c r="BZ60" s="95">
        <v>0</v>
      </c>
      <c r="CA60" s="59">
        <f t="shared" si="212"/>
        <v>499.05999999999995</v>
      </c>
      <c r="CB60" s="59">
        <f t="shared" si="213"/>
        <v>0</v>
      </c>
      <c r="CC60" s="59">
        <f t="shared" si="214"/>
        <v>0</v>
      </c>
      <c r="CD60" s="58">
        <f t="shared" si="199"/>
        <v>-499.05999999999995</v>
      </c>
      <c r="CE60" s="58">
        <f t="shared" si="200"/>
        <v>-100</v>
      </c>
      <c r="CF60" s="59">
        <f t="shared" si="215"/>
        <v>1996.2399999999998</v>
      </c>
      <c r="CG60" s="59"/>
      <c r="CH60" s="59"/>
      <c r="CI60" s="59">
        <f t="shared" si="216"/>
        <v>0</v>
      </c>
      <c r="CJ60" s="50">
        <f>SUM('[1]ПОЛНАЯ СЕБЕСТОИМОСТЬ ВОДА 2018'!AJ203)</f>
        <v>0</v>
      </c>
      <c r="CK60" s="50">
        <f>SUM('[1]ПОЛНАЯ СЕБЕСТОИМОСТЬ ВОДА 2018'!AK203)</f>
        <v>0</v>
      </c>
      <c r="CL60" s="59">
        <f t="shared" si="217"/>
        <v>0</v>
      </c>
      <c r="CM60" s="59"/>
      <c r="CN60" s="59"/>
      <c r="CO60" s="58">
        <f t="shared" si="204"/>
        <v>-1996.2399999999998</v>
      </c>
      <c r="CP60" s="58">
        <f t="shared" si="205"/>
        <v>-100</v>
      </c>
      <c r="CQ60" s="80"/>
      <c r="CR60" s="80"/>
    </row>
    <row r="61" spans="1:96" ht="18.75" x14ac:dyDescent="0.3">
      <c r="A61" s="81" t="s">
        <v>81</v>
      </c>
      <c r="B61" s="97">
        <f>SUM('[1]Произв. прогр. Вода (СВОД)'!E62)</f>
        <v>879.26458062136055</v>
      </c>
      <c r="C61" s="82">
        <f>SUM('[1]ПОЛНАЯ СЕБЕСТОИМОСТЬ ВОДА 2018'!C204)</f>
        <v>1140.9899999999998</v>
      </c>
      <c r="D61" s="87">
        <f>SUM(D62:D67)</f>
        <v>1041.58</v>
      </c>
      <c r="E61" s="97">
        <f>SUM('[1]Произв. прогр. Вода (СВОД)'!F62)</f>
        <v>879.26458062136055</v>
      </c>
      <c r="F61" s="82">
        <f>SUM('[1]ПОЛНАЯ СЕБЕСТОИМОСТЬ ВОДА 2018'!D204)</f>
        <v>1127.5999999999999</v>
      </c>
      <c r="G61" s="87">
        <f>SUM(G62:G67)</f>
        <v>1143.79</v>
      </c>
      <c r="H61" s="97">
        <f>SUM('[1]Произв. прогр. Вода (СВОД)'!G62)</f>
        <v>879.26458062136055</v>
      </c>
      <c r="I61" s="82">
        <f>SUM('[1]ПОЛНАЯ СЕБЕСТОИМОСТЬ ВОДА 2018'!E204)</f>
        <v>1451.58</v>
      </c>
      <c r="J61" s="87">
        <f>SUM(J62:J67)</f>
        <v>1059.8</v>
      </c>
      <c r="K61" s="88">
        <f t="shared" si="207"/>
        <v>2637.7937418640818</v>
      </c>
      <c r="L61" s="88">
        <f t="shared" si="207"/>
        <v>3720.1699999999996</v>
      </c>
      <c r="M61" s="88">
        <f t="shared" si="207"/>
        <v>3245.17</v>
      </c>
      <c r="N61" s="89">
        <f t="shared" si="180"/>
        <v>1082.3762581359179</v>
      </c>
      <c r="O61" s="89">
        <f t="shared" si="181"/>
        <v>41.033392450579619</v>
      </c>
      <c r="P61" s="97">
        <f>SUM('[1]Произв. прогр. Вода (СВОД)'!I62)</f>
        <v>879.26458062136055</v>
      </c>
      <c r="Q61" s="82">
        <f>SUM('[1]ПОЛНАЯ СЕБЕСТОИМОСТЬ ВОДА 2018'!H204)</f>
        <v>1169.93</v>
      </c>
      <c r="R61" s="87">
        <f>SUM(R62:R67)</f>
        <v>1047.5900000000001</v>
      </c>
      <c r="S61" s="97">
        <f>SUM('[1]Произв. прогр. Вода (СВОД)'!J62)</f>
        <v>879.26458062136055</v>
      </c>
      <c r="T61" s="82">
        <f>SUM('[1]ПОЛНАЯ СЕБЕСТОИМОСТЬ ВОДА 2018'!I204)</f>
        <v>1094.9100000000001</v>
      </c>
      <c r="U61" s="87">
        <f>SUM(U62:U67)</f>
        <v>1160.6599999999999</v>
      </c>
      <c r="V61" s="97">
        <f>SUM('[1]Произв. прогр. Вода (СВОД)'!K62)</f>
        <v>879.26458062136055</v>
      </c>
      <c r="W61" s="82">
        <f>SUM('[1]ПОЛНАЯ СЕБЕСТОИМОСТЬ ВОДА 2018'!J204)</f>
        <v>1272.1100000000001</v>
      </c>
      <c r="X61" s="87">
        <f>SUM(X62:X67)</f>
        <v>1288.3</v>
      </c>
      <c r="Y61" s="88">
        <f t="shared" si="208"/>
        <v>2637.7937418640818</v>
      </c>
      <c r="Z61" s="88">
        <f t="shared" si="208"/>
        <v>3536.9500000000003</v>
      </c>
      <c r="AA61" s="88">
        <f t="shared" si="208"/>
        <v>3496.55</v>
      </c>
      <c r="AB61" s="89">
        <f t="shared" si="183"/>
        <v>899.15625813591851</v>
      </c>
      <c r="AC61" s="89">
        <f t="shared" si="184"/>
        <v>34.087436173098993</v>
      </c>
      <c r="AD61" s="88">
        <f t="shared" si="209"/>
        <v>5275.5874837281635</v>
      </c>
      <c r="AE61" s="88">
        <f t="shared" si="209"/>
        <v>7257.12</v>
      </c>
      <c r="AF61" s="88">
        <f t="shared" si="209"/>
        <v>6741.72</v>
      </c>
      <c r="AG61" s="89">
        <f t="shared" si="187"/>
        <v>1981.5325162718364</v>
      </c>
      <c r="AH61" s="89">
        <f t="shared" si="188"/>
        <v>37.56041431183931</v>
      </c>
      <c r="AI61" s="97">
        <f>SUM('[1]Произв. прогр. Вода (СВОД)'!N62)</f>
        <v>911.48037274056162</v>
      </c>
      <c r="AJ61" s="82">
        <f>SUM('[1]ПОЛНАЯ СЕБЕСТОИМОСТЬ ВОДА 2018'!P204)</f>
        <v>1147.47</v>
      </c>
      <c r="AK61" s="87">
        <f>SUM(AK62:AK67)</f>
        <v>1093.54</v>
      </c>
      <c r="AL61" s="97">
        <f>SUM('[1]Произв. прогр. Вода (СВОД)'!O62)</f>
        <v>911.48037274056162</v>
      </c>
      <c r="AM61" s="82">
        <f>SUM('[1]ПОЛНАЯ СЕБЕСТОИМОСТЬ ВОДА 2018'!Q204)</f>
        <v>1310.9</v>
      </c>
      <c r="AN61" s="87">
        <f>SUM(AN62:AN67)</f>
        <v>1207.29</v>
      </c>
      <c r="AO61" s="97">
        <f>SUM('[1]Произв. прогр. Вода (СВОД)'!P62)</f>
        <v>911.48037274056162</v>
      </c>
      <c r="AP61" s="82">
        <f>SUM('[1]ПОЛНАЯ СЕБЕСТОИМОСТЬ ВОДА 2018'!R204)</f>
        <v>1198.45</v>
      </c>
      <c r="AQ61" s="87">
        <f>SUM(AQ62:AQ67)</f>
        <v>1229.0800000000002</v>
      </c>
      <c r="AR61" s="88">
        <f t="shared" si="210"/>
        <v>2734.441118221685</v>
      </c>
      <c r="AS61" s="88">
        <f t="shared" si="210"/>
        <v>3656.8199999999997</v>
      </c>
      <c r="AT61" s="88">
        <f t="shared" si="210"/>
        <v>3529.91</v>
      </c>
      <c r="AU61" s="89">
        <f t="shared" si="190"/>
        <v>922.37888177831474</v>
      </c>
      <c r="AV61" s="89">
        <f t="shared" si="191"/>
        <v>33.731897740704476</v>
      </c>
      <c r="AW61" s="88">
        <f t="shared" si="211"/>
        <v>8010.028601949849</v>
      </c>
      <c r="AX61" s="88">
        <f t="shared" si="211"/>
        <v>10913.939999999999</v>
      </c>
      <c r="AY61" s="88">
        <f t="shared" si="211"/>
        <v>10271.630000000001</v>
      </c>
      <c r="AZ61" s="89">
        <f t="shared" si="194"/>
        <v>2903.9113980501497</v>
      </c>
      <c r="BA61" s="89">
        <f t="shared" si="195"/>
        <v>36.253446053154697</v>
      </c>
      <c r="BB61" s="97">
        <f>SUM('[1]Произв. прогр. Вода (СВОД)'!S62)</f>
        <v>911.48037274056162</v>
      </c>
      <c r="BC61" s="97"/>
      <c r="BD61" s="97"/>
      <c r="BE61" s="82">
        <f>SUM('[1]ПОЛНАЯ СЕБЕСТОИМОСТЬ ВОДА 2018'!X204)</f>
        <v>1284.1300000000001</v>
      </c>
      <c r="BF61" s="82">
        <f>SUM('[1]ПОЛНАЯ СЕБЕСТОИМОСТЬ ВОДА 2018'!Y204)</f>
        <v>1284.1300000000001</v>
      </c>
      <c r="BG61" s="82">
        <f>SUM('[1]ПОЛНАЯ СЕБЕСТОИМОСТЬ ВОДА 2018'!Z204)</f>
        <v>0</v>
      </c>
      <c r="BH61" s="90">
        <f>SUM(BH62:BH67)</f>
        <v>1029.6199999999999</v>
      </c>
      <c r="BI61" s="90"/>
      <c r="BJ61" s="90"/>
      <c r="BK61" s="82">
        <f>SUM('[1]Произв. прогр. Вода (СВОД)'!T62)</f>
        <v>911.48037274056162</v>
      </c>
      <c r="BL61" s="82"/>
      <c r="BM61" s="82"/>
      <c r="BN61" s="82">
        <f>SUM('[1]ПОЛНАЯ СЕБЕСТОИМОСТЬ ВОДА 2018'!AA204)</f>
        <v>1177.3410000000001</v>
      </c>
      <c r="BO61" s="82">
        <f>SUM('[1]ПОЛНАЯ СЕБЕСТОИМОСТЬ ВОДА 2018'!AB204)</f>
        <v>1177.0500000000002</v>
      </c>
      <c r="BP61" s="82">
        <f>SUM('[1]ПОЛНАЯ СЕБЕСТОИМОСТЬ ВОДА 2018'!AC204)</f>
        <v>0.29099999999999998</v>
      </c>
      <c r="BQ61" s="90">
        <f>SUM(BQ62:BQ67)</f>
        <v>1106.93</v>
      </c>
      <c r="BR61" s="90"/>
      <c r="BS61" s="90"/>
      <c r="BT61" s="82">
        <f>SUM('[1]Произв. прогр. Вода (СВОД)'!U62)</f>
        <v>911.48037274056162</v>
      </c>
      <c r="BU61" s="82"/>
      <c r="BV61" s="82"/>
      <c r="BW61" s="82">
        <f>SUM('[1]ПОЛНАЯ СЕБЕСТОИМОСТЬ ВОДА 2018'!AD204)</f>
        <v>1570.7919999999999</v>
      </c>
      <c r="BX61" s="82">
        <f>SUM('[1]ПОЛНАЯ СЕБЕСТОИМОСТЬ ВОДА 2018'!AE204)</f>
        <v>1570.4</v>
      </c>
      <c r="BY61" s="82">
        <f>SUM('[1]ПОЛНАЯ СЕБЕСТОИМОСТЬ ВОДА 2018'!AF204)</f>
        <v>0.39200000000000002</v>
      </c>
      <c r="BZ61" s="90">
        <f>SUM(BZ62:BZ67)</f>
        <v>1143.9000000000001</v>
      </c>
      <c r="CA61" s="50">
        <f t="shared" si="212"/>
        <v>2734.441118221685</v>
      </c>
      <c r="CB61" s="50">
        <f t="shared" si="213"/>
        <v>4032.2630000000004</v>
      </c>
      <c r="CC61" s="50">
        <f t="shared" si="214"/>
        <v>3280.4500000000003</v>
      </c>
      <c r="CD61" s="49">
        <f t="shared" si="199"/>
        <v>1297.8218817783154</v>
      </c>
      <c r="CE61" s="49">
        <f t="shared" si="200"/>
        <v>47.462052597509953</v>
      </c>
      <c r="CF61" s="50">
        <f t="shared" si="215"/>
        <v>10744.469720171533</v>
      </c>
      <c r="CG61" s="50"/>
      <c r="CH61" s="50"/>
      <c r="CI61" s="50">
        <f t="shared" si="216"/>
        <v>14946.203</v>
      </c>
      <c r="CJ61" s="50">
        <f>SUM('[1]ПОЛНАЯ СЕБЕСТОИМОСТЬ ВОДА 2018'!AJ204)</f>
        <v>14940.767431990496</v>
      </c>
      <c r="CK61" s="50">
        <f>SUM('[1]ПОЛНАЯ СЕБЕСТОИМОСТЬ ВОДА 2018'!AK204)</f>
        <v>5.4355680095063859</v>
      </c>
      <c r="CL61" s="50">
        <f t="shared" si="217"/>
        <v>13552.080000000002</v>
      </c>
      <c r="CM61" s="50"/>
      <c r="CN61" s="50"/>
      <c r="CO61" s="49">
        <f t="shared" si="204"/>
        <v>4201.733279828466</v>
      </c>
      <c r="CP61" s="49">
        <f t="shared" si="205"/>
        <v>39.106008851606553</v>
      </c>
      <c r="CQ61" s="80"/>
      <c r="CR61" s="80"/>
    </row>
    <row r="62" spans="1:96" ht="18.75" x14ac:dyDescent="0.3">
      <c r="A62" s="96" t="s">
        <v>82</v>
      </c>
      <c r="B62" s="74">
        <f>SUM('[1]Произв. прогр. Вода (СВОД)'!E63)</f>
        <v>618.58279798772935</v>
      </c>
      <c r="C62" s="91">
        <f>SUM('[1]ПОЛНАЯ СЕБЕСТОИМОСТЬ ВОДА 2018'!C205)</f>
        <v>681.65</v>
      </c>
      <c r="D62" s="92">
        <v>700.88</v>
      </c>
      <c r="E62" s="74">
        <f>SUM('[1]Произв. прогр. Вода (СВОД)'!F63)</f>
        <v>618.58279798772935</v>
      </c>
      <c r="F62" s="91">
        <f>SUM('[1]ПОЛНАЯ СЕБЕСТОИМОСТЬ ВОДА 2018'!D205)</f>
        <v>755.95</v>
      </c>
      <c r="G62" s="92">
        <v>770.7</v>
      </c>
      <c r="H62" s="74">
        <f>SUM('[1]Произв. прогр. Вода (СВОД)'!G63)</f>
        <v>618.58279798772935</v>
      </c>
      <c r="I62" s="91">
        <f>SUM('[1]ПОЛНАЯ СЕБЕСТОИМОСТЬ ВОДА 2018'!E205)</f>
        <v>737.78</v>
      </c>
      <c r="J62" s="92">
        <v>704.82</v>
      </c>
      <c r="K62" s="93">
        <f t="shared" si="207"/>
        <v>1855.7483939631879</v>
      </c>
      <c r="L62" s="93">
        <f t="shared" si="207"/>
        <v>2175.38</v>
      </c>
      <c r="M62" s="93">
        <f t="shared" si="207"/>
        <v>2176.4</v>
      </c>
      <c r="N62" s="94">
        <f t="shared" si="180"/>
        <v>319.63160603681217</v>
      </c>
      <c r="O62" s="94">
        <f t="shared" si="181"/>
        <v>17.223865426831814</v>
      </c>
      <c r="P62" s="74">
        <f>SUM('[1]Произв. прогр. Вода (СВОД)'!I63)</f>
        <v>618.58279798772935</v>
      </c>
      <c r="Q62" s="91">
        <f>SUM('[1]ПОЛНАЯ СЕБЕСТОИМОСТЬ ВОДА 2018'!H205)</f>
        <v>731.43</v>
      </c>
      <c r="R62" s="92">
        <v>680.34</v>
      </c>
      <c r="S62" s="74">
        <f>SUM('[1]Произв. прогр. Вода (СВОД)'!J63)</f>
        <v>618.58279798772935</v>
      </c>
      <c r="T62" s="91">
        <f>SUM('[1]ПОЛНАЯ СЕБЕСТОИМОСТЬ ВОДА 2018'!I205)</f>
        <v>746.69</v>
      </c>
      <c r="U62" s="92">
        <v>805.05</v>
      </c>
      <c r="V62" s="74">
        <f>SUM('[1]Произв. прогр. Вода (СВОД)'!K63)</f>
        <v>618.58279798772935</v>
      </c>
      <c r="W62" s="91">
        <f>SUM('[1]ПОЛНАЯ СЕБЕСТОИМОСТЬ ВОДА 2018'!J205)</f>
        <v>875.19</v>
      </c>
      <c r="X62" s="92">
        <v>878.38</v>
      </c>
      <c r="Y62" s="93">
        <f t="shared" si="208"/>
        <v>1855.7483939631879</v>
      </c>
      <c r="Z62" s="93">
        <f t="shared" si="208"/>
        <v>2353.31</v>
      </c>
      <c r="AA62" s="93">
        <f t="shared" si="208"/>
        <v>2363.77</v>
      </c>
      <c r="AB62" s="94">
        <f t="shared" si="183"/>
        <v>497.56160603681201</v>
      </c>
      <c r="AC62" s="94">
        <f t="shared" si="184"/>
        <v>26.811910906424419</v>
      </c>
      <c r="AD62" s="93">
        <f t="shared" si="209"/>
        <v>3711.4967879263759</v>
      </c>
      <c r="AE62" s="93">
        <f t="shared" si="209"/>
        <v>4528.6900000000005</v>
      </c>
      <c r="AF62" s="93">
        <f t="shared" si="209"/>
        <v>4540.17</v>
      </c>
      <c r="AG62" s="94">
        <f t="shared" si="187"/>
        <v>817.19321207362464</v>
      </c>
      <c r="AH62" s="94">
        <f t="shared" si="188"/>
        <v>22.017888166628129</v>
      </c>
      <c r="AI62" s="74">
        <f>SUM('[1]Произв. прогр. Вода (СВОД)'!N63)</f>
        <v>643.32610990723867</v>
      </c>
      <c r="AJ62" s="91">
        <f>SUM('[1]ПОЛНАЯ СЕБЕСТОИМОСТЬ ВОДА 2018'!P205)</f>
        <v>732.49</v>
      </c>
      <c r="AK62" s="92">
        <v>707.71</v>
      </c>
      <c r="AL62" s="74">
        <f>SUM('[1]Произв. прогр. Вода (СВОД)'!O63)</f>
        <v>643.32610990723867</v>
      </c>
      <c r="AM62" s="91">
        <f>SUM('[1]ПОЛНАЯ СЕБЕСТОИМОСТЬ ВОДА 2018'!Q205)</f>
        <v>836.22</v>
      </c>
      <c r="AN62" s="92">
        <v>781.88</v>
      </c>
      <c r="AO62" s="74">
        <f>SUM('[1]Произв. прогр. Вода (СВОД)'!P63)</f>
        <v>643.32610990723867</v>
      </c>
      <c r="AP62" s="91">
        <f>SUM('[1]ПОЛНАЯ СЕБЕСТОИМОСТЬ ВОДА 2018'!R205)</f>
        <v>748.57</v>
      </c>
      <c r="AQ62" s="92">
        <v>730.95</v>
      </c>
      <c r="AR62" s="93">
        <f t="shared" si="210"/>
        <v>1929.9783297217159</v>
      </c>
      <c r="AS62" s="93">
        <f t="shared" si="210"/>
        <v>2317.2800000000002</v>
      </c>
      <c r="AT62" s="93">
        <f t="shared" si="210"/>
        <v>2220.54</v>
      </c>
      <c r="AU62" s="94">
        <f t="shared" si="190"/>
        <v>387.30167027828429</v>
      </c>
      <c r="AV62" s="94">
        <f t="shared" si="191"/>
        <v>20.067669378139051</v>
      </c>
      <c r="AW62" s="93">
        <f t="shared" si="211"/>
        <v>5641.4751176480913</v>
      </c>
      <c r="AX62" s="93">
        <f t="shared" si="211"/>
        <v>6845.9700000000012</v>
      </c>
      <c r="AY62" s="93">
        <f t="shared" si="211"/>
        <v>6760.71</v>
      </c>
      <c r="AZ62" s="94">
        <f t="shared" si="194"/>
        <v>1204.4948823519098</v>
      </c>
      <c r="BA62" s="94">
        <f t="shared" si="195"/>
        <v>21.350708054776621</v>
      </c>
      <c r="BB62" s="74">
        <f>SUM('[1]Произв. прогр. Вода (СВОД)'!S63)</f>
        <v>643.32610990723867</v>
      </c>
      <c r="BC62" s="74"/>
      <c r="BD62" s="74"/>
      <c r="BE62" s="91">
        <f>SUM('[1]ПОЛНАЯ СЕБЕСТОИМОСТЬ ВОДА 2018'!X205)</f>
        <v>744.85</v>
      </c>
      <c r="BF62" s="91">
        <f>SUM('[1]ПОЛНАЯ СЕБЕСТОИМОСТЬ ВОДА 2018'!Y205)</f>
        <v>744.85</v>
      </c>
      <c r="BG62" s="91">
        <f>SUM('[1]ПОЛНАЯ СЕБЕСТОИМОСТЬ ВОДА 2018'!Z205)</f>
        <v>0</v>
      </c>
      <c r="BH62" s="95">
        <v>680.38</v>
      </c>
      <c r="BI62" s="95"/>
      <c r="BJ62" s="95"/>
      <c r="BK62" s="91">
        <f>SUM('[1]Произв. прогр. Вода (СВОД)'!T63)</f>
        <v>643.32610990723867</v>
      </c>
      <c r="BL62" s="91"/>
      <c r="BM62" s="91"/>
      <c r="BN62" s="91">
        <f>SUM('[1]ПОЛНАЯ СЕБЕСТОИМОСТЬ ВОДА 2018'!AA205)</f>
        <v>781.13000000000011</v>
      </c>
      <c r="BO62" s="91">
        <f>SUM('[1]ПОЛНАЯ СЕБЕСТОИМОСТЬ ВОДА 2018'!AB205)</f>
        <v>780.94</v>
      </c>
      <c r="BP62" s="91">
        <f>SUM('[1]ПОЛНАЯ СЕБЕСТОИМОСТЬ ВОДА 2018'!AC205)</f>
        <v>0.19</v>
      </c>
      <c r="BQ62" s="95">
        <v>739.95</v>
      </c>
      <c r="BR62" s="95"/>
      <c r="BS62" s="95"/>
      <c r="BT62" s="91">
        <f>SUM('[1]Произв. прогр. Вода (СВОД)'!U63)</f>
        <v>643.32610990723867</v>
      </c>
      <c r="BU62" s="91"/>
      <c r="BV62" s="91"/>
      <c r="BW62" s="91">
        <f>SUM('[1]ПОЛНАЯ СЕБЕСТОИМОСТЬ ВОДА 2018'!AD205)</f>
        <v>841.71</v>
      </c>
      <c r="BX62" s="91">
        <f>SUM('[1]ПОЛНАЯ СЕБЕСТОИМОСТЬ ВОДА 2018'!AE205)</f>
        <v>841.5</v>
      </c>
      <c r="BY62" s="91">
        <f>SUM('[1]ПОЛНАЯ СЕБЕСТОИМОСТЬ ВОДА 2018'!AF205)</f>
        <v>0.21</v>
      </c>
      <c r="BZ62" s="95">
        <v>779.97</v>
      </c>
      <c r="CA62" s="59">
        <f t="shared" si="212"/>
        <v>1929.9783297217159</v>
      </c>
      <c r="CB62" s="59">
        <f t="shared" si="213"/>
        <v>2367.69</v>
      </c>
      <c r="CC62" s="59">
        <f t="shared" si="214"/>
        <v>2200.3000000000002</v>
      </c>
      <c r="CD62" s="58">
        <f t="shared" si="199"/>
        <v>437.71167027828415</v>
      </c>
      <c r="CE62" s="58">
        <f t="shared" si="200"/>
        <v>22.679615803841585</v>
      </c>
      <c r="CF62" s="59">
        <f t="shared" si="215"/>
        <v>7571.4534473698077</v>
      </c>
      <c r="CG62" s="59"/>
      <c r="CH62" s="59"/>
      <c r="CI62" s="59">
        <f t="shared" si="216"/>
        <v>9213.6600000000017</v>
      </c>
      <c r="CJ62" s="50">
        <f>SUM('[1]ПОЛНАЯ СЕБЕСТОИМОСТЬ ВОДА 2018'!AJ205)</f>
        <v>9210.3092174938047</v>
      </c>
      <c r="CK62" s="50">
        <f>SUM('[1]ПОЛНАЯ СЕБЕСТОИМОСТЬ ВОДА 2018'!AK205)</f>
        <v>3.3507825061969658</v>
      </c>
      <c r="CL62" s="59">
        <f t="shared" si="217"/>
        <v>8961.01</v>
      </c>
      <c r="CM62" s="59"/>
      <c r="CN62" s="59"/>
      <c r="CO62" s="58">
        <f t="shared" si="204"/>
        <v>1642.206552630194</v>
      </c>
      <c r="CP62" s="58">
        <f t="shared" si="205"/>
        <v>21.689449245714748</v>
      </c>
      <c r="CQ62" s="80"/>
      <c r="CR62" s="80"/>
    </row>
    <row r="63" spans="1:96" ht="18.75" x14ac:dyDescent="0.3">
      <c r="A63" s="96" t="s">
        <v>83</v>
      </c>
      <c r="B63" s="74">
        <f>SUM('[1]Произв. прогр. Вода (СВОД)'!E64)</f>
        <v>186.81200499229428</v>
      </c>
      <c r="C63" s="91">
        <f>SUM('[1]ПОЛНАЯ СЕБЕСТОИМОСТЬ ВОДА 2018'!C206)</f>
        <v>244.73</v>
      </c>
      <c r="D63" s="92">
        <v>211.04</v>
      </c>
      <c r="E63" s="74">
        <f>SUM('[1]Произв. прогр. Вода (СВОД)'!F64)</f>
        <v>186.81200499229428</v>
      </c>
      <c r="F63" s="91">
        <f>SUM('[1]ПОЛНАЯ СЕБЕСТОИМОСТЬ ВОДА 2018'!D206)</f>
        <v>227.64</v>
      </c>
      <c r="G63" s="92">
        <v>231.23</v>
      </c>
      <c r="H63" s="74">
        <f>SUM('[1]Произв. прогр. Вода (СВОД)'!G64)</f>
        <v>186.81200499229428</v>
      </c>
      <c r="I63" s="91">
        <f>SUM('[1]ПОЛНАЯ СЕБЕСТОИМОСТЬ ВОДА 2018'!E206)</f>
        <v>221.86</v>
      </c>
      <c r="J63" s="92">
        <v>212.18</v>
      </c>
      <c r="K63" s="93">
        <f t="shared" si="207"/>
        <v>560.4360149768828</v>
      </c>
      <c r="L63" s="93">
        <f t="shared" si="207"/>
        <v>694.23</v>
      </c>
      <c r="M63" s="93">
        <f t="shared" si="207"/>
        <v>654.45000000000005</v>
      </c>
      <c r="N63" s="94">
        <f t="shared" si="180"/>
        <v>133.79398502311722</v>
      </c>
      <c r="O63" s="94">
        <f t="shared" si="181"/>
        <v>23.87319541350961</v>
      </c>
      <c r="P63" s="74">
        <f>SUM('[1]Произв. прогр. Вода (СВОД)'!I64)</f>
        <v>186.81200499229428</v>
      </c>
      <c r="Q63" s="91">
        <f>SUM('[1]ПОЛНАЯ СЕБЕСТОИМОСТЬ ВОДА 2018'!H206)</f>
        <v>219.05</v>
      </c>
      <c r="R63" s="92">
        <v>205.46</v>
      </c>
      <c r="S63" s="74">
        <f>SUM('[1]Произв. прогр. Вода (СВОД)'!J64)</f>
        <v>186.81200499229428</v>
      </c>
      <c r="T63" s="91">
        <f>SUM('[1]ПОЛНАЯ СЕБЕСТОИМОСТЬ ВОДА 2018'!I206)</f>
        <v>225.47</v>
      </c>
      <c r="U63" s="92">
        <v>243.06</v>
      </c>
      <c r="V63" s="74">
        <f>SUM('[1]Произв. прогр. Вода (СВОД)'!K64)</f>
        <v>186.81200499229428</v>
      </c>
      <c r="W63" s="91">
        <f>SUM('[1]ПОЛНАЯ СЕБЕСТОИМОСТЬ ВОДА 2018'!J206)</f>
        <v>264.56</v>
      </c>
      <c r="X63" s="92">
        <v>262.07</v>
      </c>
      <c r="Y63" s="93">
        <f t="shared" si="208"/>
        <v>560.4360149768828</v>
      </c>
      <c r="Z63" s="93">
        <f t="shared" si="208"/>
        <v>709.07999999999993</v>
      </c>
      <c r="AA63" s="93">
        <f t="shared" si="208"/>
        <v>710.58999999999992</v>
      </c>
      <c r="AB63" s="94">
        <f t="shared" si="183"/>
        <v>148.64398502311712</v>
      </c>
      <c r="AC63" s="94">
        <f t="shared" si="184"/>
        <v>26.522918058584882</v>
      </c>
      <c r="AD63" s="93">
        <f t="shared" si="209"/>
        <v>1120.8720299537656</v>
      </c>
      <c r="AE63" s="93">
        <f t="shared" si="209"/>
        <v>1403.31</v>
      </c>
      <c r="AF63" s="93">
        <f t="shared" si="209"/>
        <v>1365.04</v>
      </c>
      <c r="AG63" s="94">
        <f t="shared" si="187"/>
        <v>282.43797004623434</v>
      </c>
      <c r="AH63" s="94">
        <f t="shared" si="188"/>
        <v>25.198056736047249</v>
      </c>
      <c r="AI63" s="74">
        <f>SUM('[1]Произв. прогр. Вода (СВОД)'!N64)</f>
        <v>194.28448519198602</v>
      </c>
      <c r="AJ63" s="91">
        <f>SUM('[1]ПОЛНАЯ СЕБЕСТОИМОСТЬ ВОДА 2018'!P206)</f>
        <v>219.76</v>
      </c>
      <c r="AK63" s="92">
        <v>210.87</v>
      </c>
      <c r="AL63" s="74">
        <f>SUM('[1]Произв. прогр. Вода (СВОД)'!O64)</f>
        <v>194.28448519198602</v>
      </c>
      <c r="AM63" s="91">
        <f>SUM('[1]ПОЛНАЯ СЕБЕСТОИМОСТЬ ВОДА 2018'!Q206)</f>
        <v>250.39</v>
      </c>
      <c r="AN63" s="92">
        <v>228.78</v>
      </c>
      <c r="AO63" s="74">
        <f>SUM('[1]Произв. прогр. Вода (СВОД)'!P64)</f>
        <v>194.28448519198602</v>
      </c>
      <c r="AP63" s="91">
        <f>SUM('[1]ПОЛНАЯ СЕБЕСТОИМОСТЬ ВОДА 2018'!R206)</f>
        <v>213.55</v>
      </c>
      <c r="AQ63" s="92">
        <v>235.34</v>
      </c>
      <c r="AR63" s="93">
        <f t="shared" si="210"/>
        <v>582.85345557595804</v>
      </c>
      <c r="AS63" s="93">
        <f t="shared" si="210"/>
        <v>683.7</v>
      </c>
      <c r="AT63" s="93">
        <f t="shared" si="210"/>
        <v>674.99</v>
      </c>
      <c r="AU63" s="94">
        <f t="shared" si="190"/>
        <v>100.84654442404201</v>
      </c>
      <c r="AV63" s="94">
        <f t="shared" si="191"/>
        <v>17.302212667571563</v>
      </c>
      <c r="AW63" s="93">
        <f t="shared" si="211"/>
        <v>1703.7254855297238</v>
      </c>
      <c r="AX63" s="93">
        <f t="shared" si="211"/>
        <v>2087.0100000000002</v>
      </c>
      <c r="AY63" s="93">
        <f t="shared" si="211"/>
        <v>2040.03</v>
      </c>
      <c r="AZ63" s="94">
        <f t="shared" si="194"/>
        <v>383.28451447027646</v>
      </c>
      <c r="BA63" s="94">
        <f t="shared" si="195"/>
        <v>22.496846923147675</v>
      </c>
      <c r="BB63" s="74">
        <f>SUM('[1]Произв. прогр. Вода (СВОД)'!S64)</f>
        <v>194.28448519198602</v>
      </c>
      <c r="BC63" s="74"/>
      <c r="BD63" s="74"/>
      <c r="BE63" s="91">
        <f>SUM('[1]ПОЛНАЯ СЕБЕСТОИМОСТЬ ВОДА 2018'!X206)</f>
        <v>210.42</v>
      </c>
      <c r="BF63" s="91">
        <f>SUM('[1]ПОЛНАЯ СЕБЕСТОИМОСТЬ ВОДА 2018'!Y206)</f>
        <v>210.42</v>
      </c>
      <c r="BG63" s="91">
        <f>SUM('[1]ПОЛНАЯ СЕБЕСТОИМОСТЬ ВОДА 2018'!Z206)</f>
        <v>0</v>
      </c>
      <c r="BH63" s="95">
        <v>189.52</v>
      </c>
      <c r="BI63" s="95"/>
      <c r="BJ63" s="95"/>
      <c r="BK63" s="91">
        <f>SUM('[1]Произв. прогр. Вода (СВОД)'!T64)</f>
        <v>194.28448519198602</v>
      </c>
      <c r="BL63" s="91"/>
      <c r="BM63" s="91"/>
      <c r="BN63" s="91">
        <f>SUM('[1]ПОЛНАЯ СЕБЕСТОИМОСТЬ ВОДА 2018'!AA206)</f>
        <v>221.21</v>
      </c>
      <c r="BO63" s="91">
        <f>SUM('[1]ПОЛНАЯ СЕБЕСТОИМОСТЬ ВОДА 2018'!AB206)</f>
        <v>221.16</v>
      </c>
      <c r="BP63" s="91">
        <f>SUM('[1]ПОЛНАЯ СЕБЕСТОИМОСТЬ ВОДА 2018'!AC206)</f>
        <v>0.05</v>
      </c>
      <c r="BQ63" s="95">
        <v>202.12</v>
      </c>
      <c r="BR63" s="95"/>
      <c r="BS63" s="95"/>
      <c r="BT63" s="91">
        <f>SUM('[1]Произв. прогр. Вода (СВОД)'!U64)</f>
        <v>194.28448519198602</v>
      </c>
      <c r="BU63" s="91"/>
      <c r="BV63" s="91"/>
      <c r="BW63" s="91">
        <f>SUM('[1]ПОЛНАЯ СЕБЕСТОИМОСТЬ ВОДА 2018'!AD206)</f>
        <v>236.1</v>
      </c>
      <c r="BX63" s="91">
        <f>SUM('[1]ПОЛНАЯ СЕБЕСТОИМОСТЬ ВОДА 2018'!AE206)</f>
        <v>236.04</v>
      </c>
      <c r="BY63" s="91">
        <f>SUM('[1]ПОЛНАЯ СЕБЕСТОИМОСТЬ ВОДА 2018'!AF206)</f>
        <v>0.06</v>
      </c>
      <c r="BZ63" s="95">
        <v>212.11</v>
      </c>
      <c r="CA63" s="59">
        <f t="shared" si="212"/>
        <v>582.85345557595804</v>
      </c>
      <c r="CB63" s="59">
        <f t="shared" si="213"/>
        <v>667.73</v>
      </c>
      <c r="CC63" s="59">
        <f t="shared" si="214"/>
        <v>603.75</v>
      </c>
      <c r="CD63" s="58">
        <f t="shared" si="199"/>
        <v>84.876544424041981</v>
      </c>
      <c r="CE63" s="58">
        <f t="shared" si="200"/>
        <v>14.562244353543305</v>
      </c>
      <c r="CF63" s="59">
        <f t="shared" si="215"/>
        <v>2286.5789411056817</v>
      </c>
      <c r="CG63" s="59"/>
      <c r="CH63" s="59"/>
      <c r="CI63" s="59">
        <f t="shared" si="216"/>
        <v>2754.7400000000002</v>
      </c>
      <c r="CJ63" s="50">
        <f>SUM('[1]ПОЛНАЯ СЕБЕСТОИМОСТЬ ВОДА 2018'!AJ206)</f>
        <v>2753.7381685235705</v>
      </c>
      <c r="CK63" s="50">
        <f>SUM('[1]ПОЛНАЯ СЕБЕСТОИМОСТЬ ВОДА 2018'!AK206)</f>
        <v>1.0018314764296739</v>
      </c>
      <c r="CL63" s="59">
        <f t="shared" si="217"/>
        <v>2643.7799999999997</v>
      </c>
      <c r="CM63" s="59"/>
      <c r="CN63" s="59"/>
      <c r="CO63" s="58">
        <f t="shared" si="204"/>
        <v>468.16105889431856</v>
      </c>
      <c r="CP63" s="58">
        <f t="shared" si="205"/>
        <v>20.474301170111271</v>
      </c>
      <c r="CQ63" s="80"/>
      <c r="CR63" s="80"/>
    </row>
    <row r="64" spans="1:96" ht="18.75" x14ac:dyDescent="0.3">
      <c r="A64" s="96" t="s">
        <v>84</v>
      </c>
      <c r="B64" s="74"/>
      <c r="C64" s="91">
        <f>SUM('[1]ПОЛНАЯ СЕБЕСТОИМОСТЬ ВОДА 2018'!C207)</f>
        <v>0.13</v>
      </c>
      <c r="D64" s="92">
        <v>0.02</v>
      </c>
      <c r="E64" s="74"/>
      <c r="F64" s="91">
        <f>SUM('[1]ПОЛНАЯ СЕБЕСТОИМОСТЬ ВОДА 2018'!D207)</f>
        <v>0.11</v>
      </c>
      <c r="G64" s="92">
        <v>0.02</v>
      </c>
      <c r="H64" s="74"/>
      <c r="I64" s="91">
        <f>SUM('[1]ПОЛНАЯ СЕБЕСТОИМОСТЬ ВОДА 2018'!E207)</f>
        <v>2.37</v>
      </c>
      <c r="J64" s="92">
        <v>0.02</v>
      </c>
      <c r="K64" s="93"/>
      <c r="L64" s="93">
        <f t="shared" si="207"/>
        <v>2.6100000000000003</v>
      </c>
      <c r="M64" s="93">
        <f t="shared" si="207"/>
        <v>0.06</v>
      </c>
      <c r="N64" s="94"/>
      <c r="O64" s="94"/>
      <c r="P64" s="74"/>
      <c r="Q64" s="91">
        <f>SUM('[1]ПОЛНАЯ СЕБЕСТОИМОСТЬ ВОДА 2018'!H207)</f>
        <v>2.57</v>
      </c>
      <c r="R64" s="92">
        <v>0.02</v>
      </c>
      <c r="S64" s="74"/>
      <c r="T64" s="91">
        <f>SUM('[1]ПОЛНАЯ СЕБЕСТОИМОСТЬ ВОДА 2018'!I207)</f>
        <v>2.76</v>
      </c>
      <c r="U64" s="92">
        <v>0.02</v>
      </c>
      <c r="V64" s="74"/>
      <c r="W64" s="91">
        <f>SUM('[1]ПОЛНАЯ СЕБЕСТОИМОСТЬ ВОДА 2018'!J207)</f>
        <v>3.16</v>
      </c>
      <c r="X64" s="92">
        <v>0.02</v>
      </c>
      <c r="Y64" s="93"/>
      <c r="Z64" s="93">
        <f t="shared" si="208"/>
        <v>8.49</v>
      </c>
      <c r="AA64" s="93">
        <f t="shared" si="208"/>
        <v>0.06</v>
      </c>
      <c r="AB64" s="94"/>
      <c r="AC64" s="94"/>
      <c r="AD64" s="93"/>
      <c r="AE64" s="93">
        <f t="shared" si="209"/>
        <v>11.100000000000001</v>
      </c>
      <c r="AF64" s="93">
        <f t="shared" si="209"/>
        <v>0.12</v>
      </c>
      <c r="AG64" s="94"/>
      <c r="AH64" s="94"/>
      <c r="AI64" s="74"/>
      <c r="AJ64" s="91">
        <f>SUM('[1]ПОЛНАЯ СЕБЕСТОИМОСТЬ ВОДА 2018'!P207)</f>
        <v>1.93</v>
      </c>
      <c r="AK64" s="92">
        <v>0.56000000000000005</v>
      </c>
      <c r="AL64" s="74"/>
      <c r="AM64" s="91">
        <f>SUM('[1]ПОЛНАЯ СЕБЕСТОИМОСТЬ ВОДА 2018'!Q207)</f>
        <v>1.88</v>
      </c>
      <c r="AN64" s="92">
        <v>0.02</v>
      </c>
      <c r="AO64" s="74"/>
      <c r="AP64" s="91">
        <f>SUM('[1]ПОЛНАЯ СЕБЕСТОИМОСТЬ ВОДА 2018'!R207)</f>
        <v>5.9</v>
      </c>
      <c r="AQ64" s="92">
        <v>0.01</v>
      </c>
      <c r="AR64" s="93"/>
      <c r="AS64" s="93">
        <f t="shared" si="210"/>
        <v>9.7100000000000009</v>
      </c>
      <c r="AT64" s="93">
        <f t="shared" si="210"/>
        <v>0.59000000000000008</v>
      </c>
      <c r="AU64" s="94"/>
      <c r="AV64" s="94"/>
      <c r="AW64" s="93"/>
      <c r="AX64" s="93">
        <f t="shared" si="211"/>
        <v>20.810000000000002</v>
      </c>
      <c r="AY64" s="93">
        <f t="shared" si="211"/>
        <v>0.71000000000000008</v>
      </c>
      <c r="AZ64" s="94"/>
      <c r="BA64" s="94"/>
      <c r="BB64" s="74"/>
      <c r="BC64" s="74"/>
      <c r="BD64" s="74"/>
      <c r="BE64" s="91">
        <f>SUM('[1]ПОЛНАЯ СЕБЕСТОИМОСТЬ ВОДА 2018'!X207)</f>
        <v>8.4600000000000009</v>
      </c>
      <c r="BF64" s="91">
        <f>SUM('[1]ПОЛНАЯ СЕБЕСТОИМОСТЬ ВОДА 2018'!Y207)</f>
        <v>8.4600000000000009</v>
      </c>
      <c r="BG64" s="91">
        <f>SUM('[1]ПОЛНАЯ СЕБЕСТОИМОСТЬ ВОДА 2018'!Z207)</f>
        <v>0</v>
      </c>
      <c r="BH64" s="95">
        <v>0.13</v>
      </c>
      <c r="BI64" s="95"/>
      <c r="BJ64" s="95"/>
      <c r="BK64" s="91"/>
      <c r="BL64" s="91"/>
      <c r="BM64" s="91"/>
      <c r="BN64" s="91">
        <f>SUM('[1]ПОЛНАЯ СЕБЕСТОИМОСТЬ ВОДА 2018'!AA207)</f>
        <v>6.43</v>
      </c>
      <c r="BO64" s="91">
        <f>SUM('[1]ПОЛНАЯ СЕБЕСТОИМОСТЬ ВОДА 2018'!AB207)</f>
        <v>6.43</v>
      </c>
      <c r="BP64" s="91">
        <f>SUM('[1]ПОЛНАЯ СЕБЕСТОИМОСТЬ ВОДА 2018'!AC207)</f>
        <v>0</v>
      </c>
      <c r="BQ64" s="95">
        <v>7.0000000000000007E-2</v>
      </c>
      <c r="BR64" s="95"/>
      <c r="BS64" s="95"/>
      <c r="BT64" s="91"/>
      <c r="BU64" s="91"/>
      <c r="BV64" s="91"/>
      <c r="BW64" s="91">
        <f>SUM('[1]ПОЛНАЯ СЕБЕСТОИМОСТЬ ВОДА 2018'!AD207)</f>
        <v>24.14</v>
      </c>
      <c r="BX64" s="91">
        <f>SUM('[1]ПОЛНАЯ СЕБЕСТОИМОСТЬ ВОДА 2018'!AE207)</f>
        <v>24.14</v>
      </c>
      <c r="BY64" s="91">
        <f>SUM('[1]ПОЛНАЯ СЕБЕСТОИМОСТЬ ВОДА 2018'!AF207)</f>
        <v>0</v>
      </c>
      <c r="BZ64" s="95">
        <v>0.12</v>
      </c>
      <c r="CA64" s="59"/>
      <c r="CB64" s="59">
        <f t="shared" si="213"/>
        <v>39.03</v>
      </c>
      <c r="CC64" s="59">
        <f t="shared" si="214"/>
        <v>0.32</v>
      </c>
      <c r="CD64" s="58"/>
      <c r="CE64" s="58"/>
      <c r="CF64" s="59"/>
      <c r="CG64" s="59"/>
      <c r="CH64" s="59"/>
      <c r="CI64" s="59">
        <f t="shared" si="216"/>
        <v>59.84</v>
      </c>
      <c r="CJ64" s="50">
        <f>SUM('[1]ПОЛНАЯ СЕБЕСТОИМОСТЬ ВОДА 2018'!AJ207)</f>
        <v>59.818237657437898</v>
      </c>
      <c r="CK64" s="50">
        <f>SUM('[1]ПОЛНАЯ СЕБЕСТОИМОСТЬ ВОДА 2018'!AK207)</f>
        <v>2.1762342562111736E-2</v>
      </c>
      <c r="CL64" s="59">
        <f t="shared" si="217"/>
        <v>1.03</v>
      </c>
      <c r="CM64" s="59"/>
      <c r="CN64" s="59"/>
      <c r="CO64" s="58"/>
      <c r="CP64" s="58"/>
      <c r="CQ64" s="80"/>
      <c r="CR64" s="80"/>
    </row>
    <row r="65" spans="1:96" ht="18.75" x14ac:dyDescent="0.3">
      <c r="A65" s="96" t="s">
        <v>85</v>
      </c>
      <c r="B65" s="74"/>
      <c r="C65" s="91">
        <f>SUM('[1]ПОЛНАЯ СЕБЕСТОИМОСТЬ ВОДА 2018'!C208)</f>
        <v>10.050000000000001</v>
      </c>
      <c r="D65" s="92">
        <v>9.94</v>
      </c>
      <c r="E65" s="74"/>
      <c r="F65" s="91">
        <f>SUM('[1]ПОЛНАЯ СЕБЕСТОИМОСТЬ ВОДА 2018'!D208)</f>
        <v>10.8</v>
      </c>
      <c r="G65" s="92">
        <v>9.26</v>
      </c>
      <c r="H65" s="74"/>
      <c r="I65" s="91">
        <f>SUM('[1]ПОЛНАЯ СЕБЕСТОИМОСТЬ ВОДА 2018'!E208)</f>
        <v>10.38</v>
      </c>
      <c r="J65" s="92">
        <v>7.9</v>
      </c>
      <c r="K65" s="93"/>
      <c r="L65" s="93">
        <f t="shared" si="207"/>
        <v>31.230000000000004</v>
      </c>
      <c r="M65" s="93">
        <f t="shared" si="207"/>
        <v>27.1</v>
      </c>
      <c r="N65" s="94"/>
      <c r="O65" s="94"/>
      <c r="P65" s="74"/>
      <c r="Q65" s="91">
        <f>SUM('[1]ПОЛНАЯ СЕБЕСТОИМОСТЬ ВОДА 2018'!H208)</f>
        <v>8</v>
      </c>
      <c r="R65" s="92">
        <v>6.21</v>
      </c>
      <c r="S65" s="74"/>
      <c r="T65" s="91">
        <f>SUM('[1]ПОЛНАЯ СЕБЕСТОИМОСТЬ ВОДА 2018'!I208)</f>
        <v>0.49</v>
      </c>
      <c r="U65" s="92">
        <v>4.74</v>
      </c>
      <c r="V65" s="74"/>
      <c r="W65" s="91">
        <f>SUM('[1]ПОЛНАЯ СЕБЕСТОИМОСТЬ ВОДА 2018'!J208)</f>
        <v>0</v>
      </c>
      <c r="X65" s="92">
        <v>0</v>
      </c>
      <c r="Y65" s="93"/>
      <c r="Z65" s="93">
        <f t="shared" si="208"/>
        <v>8.49</v>
      </c>
      <c r="AA65" s="93">
        <f t="shared" si="208"/>
        <v>10.95</v>
      </c>
      <c r="AB65" s="94"/>
      <c r="AC65" s="94"/>
      <c r="AD65" s="93"/>
      <c r="AE65" s="93">
        <f t="shared" si="209"/>
        <v>39.720000000000006</v>
      </c>
      <c r="AF65" s="93">
        <f t="shared" si="209"/>
        <v>38.049999999999997</v>
      </c>
      <c r="AG65" s="94"/>
      <c r="AH65" s="94"/>
      <c r="AI65" s="74"/>
      <c r="AJ65" s="91">
        <f>SUM('[1]ПОЛНАЯ СЕБЕСТОИМОСТЬ ВОДА 2018'!P208)</f>
        <v>0</v>
      </c>
      <c r="AK65" s="92">
        <v>0</v>
      </c>
      <c r="AL65" s="74"/>
      <c r="AM65" s="91">
        <f>SUM('[1]ПОЛНАЯ СЕБЕСТОИМОСТЬ ВОДА 2018'!Q208)</f>
        <v>0</v>
      </c>
      <c r="AN65" s="92">
        <v>0</v>
      </c>
      <c r="AO65" s="74"/>
      <c r="AP65" s="91">
        <f>SUM('[1]ПОЛНАЯ СЕБЕСТОИМОСТЬ ВОДА 2018'!R208)</f>
        <v>0.59</v>
      </c>
      <c r="AQ65" s="92">
        <v>2.14</v>
      </c>
      <c r="AR65" s="93"/>
      <c r="AS65" s="93">
        <f t="shared" si="210"/>
        <v>0.59</v>
      </c>
      <c r="AT65" s="93">
        <f t="shared" si="210"/>
        <v>2.14</v>
      </c>
      <c r="AU65" s="94"/>
      <c r="AV65" s="94"/>
      <c r="AW65" s="93"/>
      <c r="AX65" s="93">
        <f t="shared" si="211"/>
        <v>40.310000000000009</v>
      </c>
      <c r="AY65" s="93">
        <f t="shared" si="211"/>
        <v>40.19</v>
      </c>
      <c r="AZ65" s="94"/>
      <c r="BA65" s="94"/>
      <c r="BB65" s="74"/>
      <c r="BC65" s="74"/>
      <c r="BD65" s="74"/>
      <c r="BE65" s="91">
        <f>SUM('[1]ПОЛНАЯ СЕБЕСТОИМОСТЬ ВОДА 2018'!X208)</f>
        <v>0.44</v>
      </c>
      <c r="BF65" s="91">
        <f>SUM('[1]ПОЛНАЯ СЕБЕСТОИМОСТЬ ВОДА 2018'!Y208)</f>
        <v>0.44</v>
      </c>
      <c r="BG65" s="91">
        <f>SUM('[1]ПОЛНАЯ СЕБЕСТОИМОСТЬ ВОДА 2018'!Z208)</f>
        <v>0</v>
      </c>
      <c r="BH65" s="95">
        <v>5.73</v>
      </c>
      <c r="BI65" s="95"/>
      <c r="BJ65" s="95"/>
      <c r="BK65" s="91"/>
      <c r="BL65" s="91"/>
      <c r="BM65" s="91"/>
      <c r="BN65" s="91">
        <f>SUM('[1]ПОЛНАЯ СЕБЕСТОИМОСТЬ ВОДА 2018'!AA208)</f>
        <v>8.4499999999999993</v>
      </c>
      <c r="BO65" s="91">
        <f>SUM('[1]ПОЛНАЯ СЕБЕСТОИМОСТЬ ВОДА 2018'!AB208)</f>
        <v>8.4499999999999993</v>
      </c>
      <c r="BP65" s="91">
        <f>SUM('[1]ПОЛНАЯ СЕБЕСТОИМОСТЬ ВОДА 2018'!AC208)</f>
        <v>0</v>
      </c>
      <c r="BQ65" s="95">
        <v>6.7</v>
      </c>
      <c r="BR65" s="95"/>
      <c r="BS65" s="95"/>
      <c r="BT65" s="91"/>
      <c r="BU65" s="91"/>
      <c r="BV65" s="91"/>
      <c r="BW65" s="91">
        <f>SUM('[1]ПОЛНАЯ СЕБЕСТОИМОСТЬ ВОДА 2018'!AD208)</f>
        <v>18.450000000000003</v>
      </c>
      <c r="BX65" s="91">
        <f>SUM('[1]ПОЛНАЯ СЕБЕСТОИМОСТЬ ВОДА 2018'!AE208)</f>
        <v>18.450000000000003</v>
      </c>
      <c r="BY65" s="91">
        <f>SUM('[1]ПОЛНАЯ СЕБЕСТОИМОСТЬ ВОДА 2018'!AF208)</f>
        <v>0</v>
      </c>
      <c r="BZ65" s="95">
        <v>8.82</v>
      </c>
      <c r="CA65" s="59"/>
      <c r="CB65" s="59">
        <f t="shared" si="213"/>
        <v>27.340000000000003</v>
      </c>
      <c r="CC65" s="59">
        <f t="shared" si="214"/>
        <v>21.25</v>
      </c>
      <c r="CD65" s="58"/>
      <c r="CE65" s="58"/>
      <c r="CF65" s="59"/>
      <c r="CG65" s="59"/>
      <c r="CH65" s="59"/>
      <c r="CI65" s="59">
        <f t="shared" si="216"/>
        <v>67.650000000000006</v>
      </c>
      <c r="CJ65" s="50">
        <f>SUM('[1]ПОЛНАЯ СЕБЕСТОИМОСТЬ ВОДА 2018'!AJ208)</f>
        <v>67.625397351699092</v>
      </c>
      <c r="CK65" s="50">
        <f>SUM('[1]ПОЛНАЯ СЕБЕСТОИМОСТЬ ВОДА 2018'!AK208)</f>
        <v>2.4602648300916762E-2</v>
      </c>
      <c r="CL65" s="59">
        <f t="shared" si="217"/>
        <v>61.44</v>
      </c>
      <c r="CM65" s="59"/>
      <c r="CN65" s="59"/>
      <c r="CO65" s="58"/>
      <c r="CP65" s="58"/>
      <c r="CQ65" s="80"/>
      <c r="CR65" s="80"/>
    </row>
    <row r="66" spans="1:96" ht="18.75" x14ac:dyDescent="0.3">
      <c r="A66" s="96" t="s">
        <v>86</v>
      </c>
      <c r="B66" s="74"/>
      <c r="C66" s="91">
        <f>SUM('[1]ПОЛНАЯ СЕБЕСТОИМОСТЬ ВОДА 2018'!C209)</f>
        <v>6.3</v>
      </c>
      <c r="D66" s="92">
        <v>6.13</v>
      </c>
      <c r="E66" s="74"/>
      <c r="F66" s="91">
        <f>SUM('[1]ПОЛНАЯ СЕБЕСТОИМОСТЬ ВОДА 2018'!D209)</f>
        <v>6.35</v>
      </c>
      <c r="G66" s="92">
        <v>6.49</v>
      </c>
      <c r="H66" s="74"/>
      <c r="I66" s="91">
        <f>SUM('[1]ПОЛНАЯ СЕБЕСТОИМОСТЬ ВОДА 2018'!E209)</f>
        <v>6.03</v>
      </c>
      <c r="J66" s="92">
        <v>6.18</v>
      </c>
      <c r="K66" s="93"/>
      <c r="L66" s="93">
        <f t="shared" si="207"/>
        <v>18.68</v>
      </c>
      <c r="M66" s="93">
        <f t="shared" si="207"/>
        <v>18.8</v>
      </c>
      <c r="N66" s="94"/>
      <c r="O66" s="94"/>
      <c r="P66" s="74"/>
      <c r="Q66" s="91">
        <f>SUM('[1]ПОЛНАЯ СЕБЕСТОИМОСТЬ ВОДА 2018'!H209)</f>
        <v>6.26</v>
      </c>
      <c r="R66" s="92">
        <v>6.37</v>
      </c>
      <c r="S66" s="74"/>
      <c r="T66" s="91">
        <f>SUM('[1]ПОЛНАЯ СЕБЕСТОИМОСТЬ ВОДА 2018'!I209)</f>
        <v>6.42</v>
      </c>
      <c r="U66" s="92">
        <v>6.6</v>
      </c>
      <c r="V66" s="74"/>
      <c r="W66" s="91">
        <f>SUM('[1]ПОЛНАЯ СЕБЕСТОИМОСТЬ ВОДА 2018'!J209)</f>
        <v>6.32</v>
      </c>
      <c r="X66" s="92">
        <v>6.48</v>
      </c>
      <c r="Y66" s="93"/>
      <c r="Z66" s="93">
        <f t="shared" si="208"/>
        <v>19</v>
      </c>
      <c r="AA66" s="93">
        <f t="shared" si="208"/>
        <v>19.45</v>
      </c>
      <c r="AB66" s="94"/>
      <c r="AC66" s="94"/>
      <c r="AD66" s="93"/>
      <c r="AE66" s="93">
        <f t="shared" si="209"/>
        <v>37.68</v>
      </c>
      <c r="AF66" s="93">
        <f t="shared" si="209"/>
        <v>38.25</v>
      </c>
      <c r="AG66" s="94"/>
      <c r="AH66" s="94"/>
      <c r="AI66" s="74"/>
      <c r="AJ66" s="91">
        <f>SUM('[1]ПОЛНАЯ СЕБЕСТОИМОСТЬ ВОДА 2018'!P209)</f>
        <v>6.34</v>
      </c>
      <c r="AK66" s="92">
        <v>6.37</v>
      </c>
      <c r="AL66" s="74"/>
      <c r="AM66" s="91">
        <f>SUM('[1]ПОЛНАЯ СЕБЕСТОИМОСТЬ ВОДА 2018'!Q209)</f>
        <v>6.36</v>
      </c>
      <c r="AN66" s="92">
        <v>6.16</v>
      </c>
      <c r="AO66" s="74"/>
      <c r="AP66" s="91">
        <f>SUM('[1]ПОЛНАЯ СЕБЕСТОИМОСТЬ ВОДА 2018'!R209)</f>
        <v>6.18</v>
      </c>
      <c r="AQ66" s="92">
        <v>6.49</v>
      </c>
      <c r="AR66" s="93"/>
      <c r="AS66" s="93">
        <f t="shared" si="210"/>
        <v>18.88</v>
      </c>
      <c r="AT66" s="93">
        <f t="shared" si="210"/>
        <v>19.020000000000003</v>
      </c>
      <c r="AU66" s="94"/>
      <c r="AV66" s="94"/>
      <c r="AW66" s="93"/>
      <c r="AX66" s="93">
        <f t="shared" si="211"/>
        <v>56.56</v>
      </c>
      <c r="AY66" s="93">
        <f t="shared" si="211"/>
        <v>57.27</v>
      </c>
      <c r="AZ66" s="94"/>
      <c r="BA66" s="94"/>
      <c r="BB66" s="74"/>
      <c r="BC66" s="74"/>
      <c r="BD66" s="74"/>
      <c r="BE66" s="91">
        <f>SUM('[1]ПОЛНАЯ СЕБЕСТОИМОСТЬ ВОДА 2018'!X209)</f>
        <v>6.45</v>
      </c>
      <c r="BF66" s="91">
        <f>SUM('[1]ПОЛНАЯ СЕБЕСТОИМОСТЬ ВОДА 2018'!Y209)</f>
        <v>6.45</v>
      </c>
      <c r="BG66" s="91">
        <f>SUM('[1]ПОЛНАЯ СЕБЕСТОИМОСТЬ ВОДА 2018'!Z209)</f>
        <v>0</v>
      </c>
      <c r="BH66" s="95">
        <v>6.3</v>
      </c>
      <c r="BI66" s="95"/>
      <c r="BJ66" s="95"/>
      <c r="BK66" s="91"/>
      <c r="BL66" s="91"/>
      <c r="BM66" s="91"/>
      <c r="BN66" s="91">
        <f>SUM('[1]ПОЛНАЯ СЕБЕСТОИМОСТЬ ВОДА 2018'!AA209)</f>
        <v>6.4410000000000007</v>
      </c>
      <c r="BO66" s="91">
        <f>SUM('[1]ПОЛНАЯ СЕБЕСТОИМОСТЬ ВОДА 2018'!AB209)</f>
        <v>6.44</v>
      </c>
      <c r="BP66" s="91">
        <f>SUM('[1]ПОЛНАЯ СЕБЕСТОИМОСТЬ ВОДА 2018'!AC209)</f>
        <v>1E-3</v>
      </c>
      <c r="BQ66" s="95">
        <v>6.17</v>
      </c>
      <c r="BR66" s="95"/>
      <c r="BS66" s="95"/>
      <c r="BT66" s="91"/>
      <c r="BU66" s="91"/>
      <c r="BV66" s="91"/>
      <c r="BW66" s="91">
        <f>SUM('[1]ПОЛНАЯ СЕБЕСТОИМОСТЬ ВОДА 2018'!AD209)</f>
        <v>6.3119999999999994</v>
      </c>
      <c r="BX66" s="91">
        <f>SUM('[1]ПОЛНАЯ СЕБЕСТОИМОСТЬ ВОДА 2018'!AE209)</f>
        <v>6.31</v>
      </c>
      <c r="BY66" s="91">
        <f>SUM('[1]ПОЛНАЯ СЕБЕСТОИМОСТЬ ВОДА 2018'!AF209)</f>
        <v>2E-3</v>
      </c>
      <c r="BZ66" s="95">
        <v>6.53</v>
      </c>
      <c r="CA66" s="59"/>
      <c r="CB66" s="59">
        <f t="shared" si="213"/>
        <v>19.203000000000003</v>
      </c>
      <c r="CC66" s="59">
        <f t="shared" si="214"/>
        <v>19</v>
      </c>
      <c r="CD66" s="58"/>
      <c r="CE66" s="58"/>
      <c r="CF66" s="59"/>
      <c r="CG66" s="59"/>
      <c r="CH66" s="59"/>
      <c r="CI66" s="59">
        <f t="shared" si="216"/>
        <v>75.763000000000005</v>
      </c>
      <c r="CJ66" s="50">
        <f>SUM('[1]ПОЛНАЯ СЕБЕСТОИМОСТЬ ВОДА 2018'!AJ209)</f>
        <v>75.735446852280532</v>
      </c>
      <c r="CK66" s="50">
        <f>SUM('[1]ПОЛНАЯ СЕБЕСТОИМОСТЬ ВОДА 2018'!AK209)</f>
        <v>2.7553147719473117E-2</v>
      </c>
      <c r="CL66" s="59">
        <f t="shared" si="217"/>
        <v>76.27000000000001</v>
      </c>
      <c r="CM66" s="59"/>
      <c r="CN66" s="59"/>
      <c r="CO66" s="58"/>
      <c r="CP66" s="58"/>
      <c r="CQ66" s="80"/>
      <c r="CR66" s="80"/>
    </row>
    <row r="67" spans="1:96" ht="18.75" x14ac:dyDescent="0.3">
      <c r="A67" s="96" t="s">
        <v>87</v>
      </c>
      <c r="B67" s="74">
        <f>SUM('[1]Произв. прогр. Вода (СВОД)'!E65)</f>
        <v>73.869777641336924</v>
      </c>
      <c r="C67" s="91">
        <f>SUM('[1]ПОЛНАЯ СЕБЕСТОИМОСТЬ ВОДА 2018'!C210)</f>
        <v>198.13</v>
      </c>
      <c r="D67" s="92">
        <v>113.57</v>
      </c>
      <c r="E67" s="74">
        <f>SUM('[1]Произв. прогр. Вода (СВОД)'!F65)</f>
        <v>73.869777641336924</v>
      </c>
      <c r="F67" s="91">
        <f>SUM('[1]ПОЛНАЯ СЕБЕСТОИМОСТЬ ВОДА 2018'!D210)</f>
        <v>126.75</v>
      </c>
      <c r="G67" s="92">
        <v>126.09</v>
      </c>
      <c r="H67" s="74">
        <f>SUM('[1]Произв. прогр. Вода (СВОД)'!G65)</f>
        <v>73.869777641336924</v>
      </c>
      <c r="I67" s="91">
        <f>SUM('[1]ПОЛНАЯ СЕБЕСТОИМОСТЬ ВОДА 2018'!E210)</f>
        <v>473.16</v>
      </c>
      <c r="J67" s="92">
        <v>128.69999999999999</v>
      </c>
      <c r="K67" s="93">
        <f t="shared" si="207"/>
        <v>221.60933292401077</v>
      </c>
      <c r="L67" s="93">
        <f t="shared" si="207"/>
        <v>798.04</v>
      </c>
      <c r="M67" s="93">
        <f t="shared" si="207"/>
        <v>368.36</v>
      </c>
      <c r="N67" s="94">
        <f t="shared" si="180"/>
        <v>576.43066707598916</v>
      </c>
      <c r="O67" s="94">
        <f t="shared" si="181"/>
        <v>260.11118731793016</v>
      </c>
      <c r="P67" s="74">
        <f>SUM('[1]Произв. прогр. Вода (СВОД)'!I65)</f>
        <v>73.869777641336924</v>
      </c>
      <c r="Q67" s="91">
        <f>SUM('[1]ПОЛНАЯ СЕБЕСТОИМОСТЬ ВОДА 2018'!H210)</f>
        <v>202.62</v>
      </c>
      <c r="R67" s="92">
        <v>149.19</v>
      </c>
      <c r="S67" s="74">
        <f>SUM('[1]Произв. прогр. Вода (СВОД)'!J65)</f>
        <v>73.869777641336924</v>
      </c>
      <c r="T67" s="91">
        <f>SUM('[1]ПОЛНАЯ СЕБЕСТОИМОСТЬ ВОДА 2018'!I210)</f>
        <v>113.08</v>
      </c>
      <c r="U67" s="92">
        <v>101.19</v>
      </c>
      <c r="V67" s="74">
        <f>SUM('[1]Произв. прогр. Вода (СВОД)'!K65)</f>
        <v>73.869777641336924</v>
      </c>
      <c r="W67" s="91">
        <f>SUM('[1]ПОЛНАЯ СЕБЕСТОИМОСТЬ ВОДА 2018'!J210)</f>
        <v>122.88</v>
      </c>
      <c r="X67" s="92">
        <v>141.35</v>
      </c>
      <c r="Y67" s="93">
        <f t="shared" si="208"/>
        <v>221.60933292401077</v>
      </c>
      <c r="Z67" s="93">
        <f t="shared" si="208"/>
        <v>438.58</v>
      </c>
      <c r="AA67" s="93">
        <f t="shared" si="208"/>
        <v>391.73</v>
      </c>
      <c r="AB67" s="94">
        <f t="shared" si="183"/>
        <v>216.97066707598921</v>
      </c>
      <c r="AC67" s="94">
        <f t="shared" si="184"/>
        <v>97.906827394488772</v>
      </c>
      <c r="AD67" s="93">
        <f t="shared" si="209"/>
        <v>443.21866584802154</v>
      </c>
      <c r="AE67" s="93">
        <f t="shared" si="209"/>
        <v>1236.6199999999999</v>
      </c>
      <c r="AF67" s="93">
        <f t="shared" si="209"/>
        <v>760.09</v>
      </c>
      <c r="AG67" s="94">
        <f t="shared" si="187"/>
        <v>793.40133415197829</v>
      </c>
      <c r="AH67" s="94">
        <f t="shared" si="188"/>
        <v>179.00900735620945</v>
      </c>
      <c r="AI67" s="74">
        <f>SUM('[1]Произв. прогр. Вода (СВОД)'!N65)</f>
        <v>73.869777641336924</v>
      </c>
      <c r="AJ67" s="91">
        <f>SUM('[1]ПОЛНАЯ СЕБЕСТОИМОСТЬ ВОДА 2018'!P210)</f>
        <v>186.95</v>
      </c>
      <c r="AK67" s="92">
        <v>168.03</v>
      </c>
      <c r="AL67" s="74">
        <f>SUM('[1]Произв. прогр. Вода (СВОД)'!O65)</f>
        <v>73.869777641336924</v>
      </c>
      <c r="AM67" s="91">
        <f>SUM('[1]ПОЛНАЯ СЕБЕСТОИМОСТЬ ВОДА 2018'!Q210)</f>
        <v>216.05</v>
      </c>
      <c r="AN67" s="92">
        <v>190.45</v>
      </c>
      <c r="AO67" s="74">
        <f>SUM('[1]Произв. прогр. Вода (СВОД)'!P65)</f>
        <v>73.869777641336924</v>
      </c>
      <c r="AP67" s="91">
        <f>SUM('[1]ПОЛНАЯ СЕБЕСТОИМОСТЬ ВОДА 2018'!R210)</f>
        <v>223.66</v>
      </c>
      <c r="AQ67" s="92">
        <v>254.15</v>
      </c>
      <c r="AR67" s="93">
        <f t="shared" si="210"/>
        <v>221.60933292401077</v>
      </c>
      <c r="AS67" s="93">
        <f t="shared" si="210"/>
        <v>626.66</v>
      </c>
      <c r="AT67" s="93">
        <f t="shared" si="210"/>
        <v>612.63</v>
      </c>
      <c r="AU67" s="94">
        <f t="shared" si="190"/>
        <v>405.05066707598917</v>
      </c>
      <c r="AV67" s="94">
        <f t="shared" si="191"/>
        <v>182.7768992088794</v>
      </c>
      <c r="AW67" s="93">
        <f t="shared" si="211"/>
        <v>664.82799877203229</v>
      </c>
      <c r="AX67" s="93">
        <f t="shared" si="211"/>
        <v>1863.2799999999997</v>
      </c>
      <c r="AY67" s="93">
        <f t="shared" si="211"/>
        <v>1372.72</v>
      </c>
      <c r="AZ67" s="94">
        <f t="shared" si="194"/>
        <v>1198.4520012279675</v>
      </c>
      <c r="BA67" s="94">
        <f t="shared" si="195"/>
        <v>180.26497130709944</v>
      </c>
      <c r="BB67" s="74">
        <f>SUM('[1]Произв. прогр. Вода (СВОД)'!S65)</f>
        <v>73.869777641336924</v>
      </c>
      <c r="BC67" s="74"/>
      <c r="BD67" s="74"/>
      <c r="BE67" s="91">
        <f>SUM('[1]ПОЛНАЯ СЕБЕСТОИМОСТЬ ВОДА 2018'!X210)</f>
        <v>313.51</v>
      </c>
      <c r="BF67" s="91">
        <f>SUM('[1]ПОЛНАЯ СЕБЕСТОИМОСТЬ ВОДА 2018'!Y210)</f>
        <v>313.51</v>
      </c>
      <c r="BG67" s="91">
        <f>SUM('[1]ПОЛНАЯ СЕБЕСТОИМОСТЬ ВОДА 2018'!Z210)</f>
        <v>0</v>
      </c>
      <c r="BH67" s="95">
        <v>147.56</v>
      </c>
      <c r="BI67" s="95"/>
      <c r="BJ67" s="95"/>
      <c r="BK67" s="91">
        <f>SUM('[1]Произв. прогр. Вода (СВОД)'!T65)</f>
        <v>73.869777641336924</v>
      </c>
      <c r="BL67" s="91"/>
      <c r="BM67" s="91"/>
      <c r="BN67" s="91">
        <f>SUM('[1]ПОЛНАЯ СЕБЕСТОИМОСТЬ ВОДА 2018'!AA210)</f>
        <v>153.68</v>
      </c>
      <c r="BO67" s="91">
        <f>SUM('[1]ПОЛНАЯ СЕБЕСТОИМОСТЬ ВОДА 2018'!AB210)</f>
        <v>153.63</v>
      </c>
      <c r="BP67" s="91">
        <f>SUM('[1]ПОЛНАЯ СЕБЕСТОИМОСТЬ ВОДА 2018'!AC210)</f>
        <v>0.05</v>
      </c>
      <c r="BQ67" s="95">
        <v>151.91999999999999</v>
      </c>
      <c r="BR67" s="95"/>
      <c r="BS67" s="95"/>
      <c r="BT67" s="91">
        <f>SUM('[1]Произв. прогр. Вода (СВОД)'!U65)</f>
        <v>73.869777641336924</v>
      </c>
      <c r="BU67" s="91"/>
      <c r="BV67" s="91"/>
      <c r="BW67" s="91">
        <f>SUM('[1]ПОЛНАЯ СЕБЕСТОИМОСТЬ ВОДА 2018'!AD210)</f>
        <v>444.08</v>
      </c>
      <c r="BX67" s="91">
        <f>SUM('[1]ПОЛНАЯ СЕБЕСТОИМОСТЬ ВОДА 2018'!AE210)</f>
        <v>443.96</v>
      </c>
      <c r="BY67" s="91">
        <f>SUM('[1]ПОЛНАЯ СЕБЕСТОИМОСТЬ ВОДА 2018'!AF210)</f>
        <v>0.12</v>
      </c>
      <c r="BZ67" s="95">
        <v>136.35</v>
      </c>
      <c r="CA67" s="59">
        <f>SUM(BB67+BK67+BT67)</f>
        <v>221.60933292401077</v>
      </c>
      <c r="CB67" s="59">
        <f t="shared" si="213"/>
        <v>911.27</v>
      </c>
      <c r="CC67" s="59">
        <f t="shared" si="214"/>
        <v>435.83000000000004</v>
      </c>
      <c r="CD67" s="58">
        <f t="shared" si="199"/>
        <v>689.66066707598918</v>
      </c>
      <c r="CE67" s="58">
        <f t="shared" si="200"/>
        <v>311.20560581826754</v>
      </c>
      <c r="CF67" s="59">
        <f>SUM(AW67+CA67)</f>
        <v>886.43733169604309</v>
      </c>
      <c r="CG67" s="59"/>
      <c r="CH67" s="59"/>
      <c r="CI67" s="59">
        <f t="shared" si="216"/>
        <v>2774.5499999999997</v>
      </c>
      <c r="CJ67" s="50">
        <f>SUM('[1]ПОЛНАЯ СЕБЕСТОИМОСТЬ ВОДА 2018'!AJ210)</f>
        <v>2773.5409641117026</v>
      </c>
      <c r="CK67" s="50">
        <f>SUM('[1]ПОЛНАЯ СЕБЕСТОИМОСТЬ ВОДА 2018'!AK210)</f>
        <v>1.0090358882972446</v>
      </c>
      <c r="CL67" s="59">
        <f t="shared" si="217"/>
        <v>1808.5500000000002</v>
      </c>
      <c r="CM67" s="59"/>
      <c r="CN67" s="59"/>
      <c r="CO67" s="58">
        <f t="shared" si="204"/>
        <v>1888.1126683039565</v>
      </c>
      <c r="CP67" s="58">
        <f t="shared" si="205"/>
        <v>213.00012993489145</v>
      </c>
      <c r="CQ67" s="80"/>
      <c r="CR67" s="80"/>
    </row>
    <row r="68" spans="1:96" ht="18.75" x14ac:dyDescent="0.3">
      <c r="A68" s="45" t="s">
        <v>88</v>
      </c>
      <c r="B68" s="74">
        <f>SUM('[1]Произв. прогр. Вода (СВОД)'!E66)</f>
        <v>0</v>
      </c>
      <c r="C68" s="82">
        <f>SUM('[1]ПОЛНАЯ СЕБЕСТОИМОСТЬ ВОДА 2018'!C211)</f>
        <v>0</v>
      </c>
      <c r="D68" s="98">
        <v>0</v>
      </c>
      <c r="E68" s="74">
        <f>SUM('[1]Произв. прогр. Вода (СВОД)'!F66)</f>
        <v>0</v>
      </c>
      <c r="F68" s="82">
        <f>SUM('[1]ПОЛНАЯ СЕБЕСТОИМОСТЬ ВОДА 2018'!D211)</f>
        <v>0</v>
      </c>
      <c r="G68" s="98">
        <v>0</v>
      </c>
      <c r="H68" s="74">
        <f>SUM('[1]Произв. прогр. Вода (СВОД)'!G66)</f>
        <v>0</v>
      </c>
      <c r="I68" s="82">
        <f>SUM('[1]ПОЛНАЯ СЕБЕСТОИМОСТЬ ВОДА 2018'!E211)</f>
        <v>0</v>
      </c>
      <c r="J68" s="98">
        <v>0</v>
      </c>
      <c r="K68" s="88">
        <f t="shared" si="207"/>
        <v>0</v>
      </c>
      <c r="L68" s="88">
        <f t="shared" si="207"/>
        <v>0</v>
      </c>
      <c r="M68" s="88">
        <f t="shared" si="207"/>
        <v>0</v>
      </c>
      <c r="N68" s="89">
        <f t="shared" si="180"/>
        <v>0</v>
      </c>
      <c r="O68" s="89" t="e">
        <f t="shared" si="181"/>
        <v>#DIV/0!</v>
      </c>
      <c r="P68" s="74">
        <f>SUM('[1]Произв. прогр. Вода (СВОД)'!I66)</f>
        <v>0</v>
      </c>
      <c r="Q68" s="82">
        <f>SUM('[1]ПОЛНАЯ СЕБЕСТОИМОСТЬ ВОДА 2018'!H211)</f>
        <v>0</v>
      </c>
      <c r="R68" s="98">
        <v>0</v>
      </c>
      <c r="S68" s="74">
        <f>SUM('[1]Произв. прогр. Вода (СВОД)'!J66)</f>
        <v>0</v>
      </c>
      <c r="T68" s="82">
        <f>SUM('[1]ПОЛНАЯ СЕБЕСТОИМОСТЬ ВОДА 2018'!I211)</f>
        <v>0</v>
      </c>
      <c r="U68" s="98">
        <v>0</v>
      </c>
      <c r="V68" s="74">
        <f>SUM('[1]Произв. прогр. Вода (СВОД)'!K66)</f>
        <v>0</v>
      </c>
      <c r="W68" s="82">
        <f>SUM('[1]ПОЛНАЯ СЕБЕСТОИМОСТЬ ВОДА 2018'!J211)</f>
        <v>0</v>
      </c>
      <c r="X68" s="98">
        <v>0</v>
      </c>
      <c r="Y68" s="88">
        <f t="shared" si="208"/>
        <v>0</v>
      </c>
      <c r="Z68" s="88">
        <f t="shared" si="208"/>
        <v>0</v>
      </c>
      <c r="AA68" s="88">
        <f t="shared" si="208"/>
        <v>0</v>
      </c>
      <c r="AB68" s="89">
        <f t="shared" si="183"/>
        <v>0</v>
      </c>
      <c r="AC68" s="89" t="e">
        <f t="shared" si="184"/>
        <v>#DIV/0!</v>
      </c>
      <c r="AD68" s="88">
        <f t="shared" si="209"/>
        <v>0</v>
      </c>
      <c r="AE68" s="88">
        <f t="shared" si="209"/>
        <v>0</v>
      </c>
      <c r="AF68" s="88">
        <f t="shared" si="209"/>
        <v>0</v>
      </c>
      <c r="AG68" s="89">
        <f t="shared" si="187"/>
        <v>0</v>
      </c>
      <c r="AH68" s="89" t="e">
        <f t="shared" si="188"/>
        <v>#DIV/0!</v>
      </c>
      <c r="AI68" s="74">
        <f>SUM('[1]Произв. прогр. Вода (СВОД)'!N66)</f>
        <v>0</v>
      </c>
      <c r="AJ68" s="82">
        <f>SUM('[1]ПОЛНАЯ СЕБЕСТОИМОСТЬ ВОДА 2018'!P211)</f>
        <v>0</v>
      </c>
      <c r="AK68" s="98">
        <v>0</v>
      </c>
      <c r="AL68" s="74">
        <f>SUM('[1]Произв. прогр. Вода (СВОД)'!O66)</f>
        <v>0</v>
      </c>
      <c r="AM68" s="82">
        <f>SUM('[1]ПОЛНАЯ СЕБЕСТОИМОСТЬ ВОДА 2018'!Q211)</f>
        <v>0</v>
      </c>
      <c r="AN68" s="98">
        <v>0</v>
      </c>
      <c r="AO68" s="74">
        <f>SUM('[1]Произв. прогр. Вода (СВОД)'!P66)</f>
        <v>0</v>
      </c>
      <c r="AP68" s="82">
        <f>SUM('[1]ПОЛНАЯ СЕБЕСТОИМОСТЬ ВОДА 2018'!R211)</f>
        <v>0</v>
      </c>
      <c r="AQ68" s="98">
        <v>0</v>
      </c>
      <c r="AR68" s="88">
        <f t="shared" si="210"/>
        <v>0</v>
      </c>
      <c r="AS68" s="88">
        <f t="shared" si="210"/>
        <v>0</v>
      </c>
      <c r="AT68" s="88">
        <f t="shared" si="210"/>
        <v>0</v>
      </c>
      <c r="AU68" s="89">
        <f t="shared" si="190"/>
        <v>0</v>
      </c>
      <c r="AV68" s="89" t="e">
        <f t="shared" si="191"/>
        <v>#DIV/0!</v>
      </c>
      <c r="AW68" s="88">
        <f t="shared" si="211"/>
        <v>0</v>
      </c>
      <c r="AX68" s="88">
        <f t="shared" si="211"/>
        <v>0</v>
      </c>
      <c r="AY68" s="88">
        <f t="shared" si="211"/>
        <v>0</v>
      </c>
      <c r="AZ68" s="89">
        <f t="shared" si="194"/>
        <v>0</v>
      </c>
      <c r="BA68" s="89" t="e">
        <f t="shared" si="195"/>
        <v>#DIV/0!</v>
      </c>
      <c r="BB68" s="74">
        <f>SUM('[1]Произв. прогр. Вода (СВОД)'!S66)</f>
        <v>0</v>
      </c>
      <c r="BC68" s="74"/>
      <c r="BD68" s="74"/>
      <c r="BE68" s="82">
        <f>SUM('[1]ПОЛНАЯ СЕБЕСТОИМОСТЬ ВОДА 2018'!X211)</f>
        <v>0</v>
      </c>
      <c r="BF68" s="82">
        <f>SUM('[1]ПОЛНАЯ СЕБЕСТОИМОСТЬ ВОДА 2018'!Y211)</f>
        <v>0</v>
      </c>
      <c r="BG68" s="82">
        <f>SUM('[1]ПОЛНАЯ СЕБЕСТОИМОСТЬ ВОДА 2018'!Z211)</f>
        <v>0</v>
      </c>
      <c r="BH68" s="83">
        <v>0</v>
      </c>
      <c r="BI68" s="83"/>
      <c r="BJ68" s="83"/>
      <c r="BK68" s="91">
        <f>SUM('[1]Произв. прогр. Вода (СВОД)'!T66)</f>
        <v>0</v>
      </c>
      <c r="BL68" s="91"/>
      <c r="BM68" s="91"/>
      <c r="BN68" s="82">
        <f>SUM('[1]ПОЛНАЯ СЕБЕСТОИМОСТЬ ВОДА 2018'!AA211)</f>
        <v>0</v>
      </c>
      <c r="BO68" s="82">
        <f>SUM('[1]ПОЛНАЯ СЕБЕСТОИМОСТЬ ВОДА 2018'!AB211)</f>
        <v>0</v>
      </c>
      <c r="BP68" s="82">
        <f>SUM('[1]ПОЛНАЯ СЕБЕСТОИМОСТЬ ВОДА 2018'!AC211)</f>
        <v>0</v>
      </c>
      <c r="BQ68" s="83">
        <v>0</v>
      </c>
      <c r="BR68" s="83"/>
      <c r="BS68" s="83"/>
      <c r="BT68" s="91">
        <f>SUM('[1]Произв. прогр. Вода (СВОД)'!U66)</f>
        <v>0</v>
      </c>
      <c r="BU68" s="91"/>
      <c r="BV68" s="91"/>
      <c r="BW68" s="82">
        <f>SUM('[1]ПОЛНАЯ СЕБЕСТОИМОСТЬ ВОДА 2018'!AD211)</f>
        <v>0</v>
      </c>
      <c r="BX68" s="82">
        <f>SUM('[1]ПОЛНАЯ СЕБЕСТОИМОСТЬ ВОДА 2018'!AE211)</f>
        <v>0</v>
      </c>
      <c r="BY68" s="82">
        <f>SUM('[1]ПОЛНАЯ СЕБЕСТОИМОСТЬ ВОДА 2018'!AF211)</f>
        <v>0</v>
      </c>
      <c r="BZ68" s="83">
        <v>0</v>
      </c>
      <c r="CA68" s="50">
        <f>SUM(BB68+BK68+BT68)</f>
        <v>0</v>
      </c>
      <c r="CB68" s="50">
        <f t="shared" si="213"/>
        <v>0</v>
      </c>
      <c r="CC68" s="50">
        <f t="shared" si="214"/>
        <v>0</v>
      </c>
      <c r="CD68" s="49">
        <f t="shared" si="199"/>
        <v>0</v>
      </c>
      <c r="CE68" s="49" t="e">
        <f t="shared" si="200"/>
        <v>#DIV/0!</v>
      </c>
      <c r="CF68" s="50">
        <f>SUM(AW68+CA68)</f>
        <v>0</v>
      </c>
      <c r="CG68" s="50"/>
      <c r="CH68" s="50"/>
      <c r="CI68" s="50">
        <f t="shared" si="216"/>
        <v>0</v>
      </c>
      <c r="CJ68" s="50">
        <f>SUM('[1]ПОЛНАЯ СЕБЕСТОИМОСТЬ ВОДА 2018'!AJ211)</f>
        <v>0</v>
      </c>
      <c r="CK68" s="50">
        <f>SUM('[1]ПОЛНАЯ СЕБЕСТОИМОСТЬ ВОДА 2018'!AK211)</f>
        <v>0</v>
      </c>
      <c r="CL68" s="50">
        <f t="shared" si="217"/>
        <v>0</v>
      </c>
      <c r="CM68" s="50"/>
      <c r="CN68" s="50"/>
      <c r="CO68" s="49">
        <f t="shared" si="204"/>
        <v>0</v>
      </c>
      <c r="CP68" s="49" t="e">
        <f t="shared" si="205"/>
        <v>#DIV/0!</v>
      </c>
      <c r="CQ68" s="80"/>
      <c r="CR68" s="80"/>
    </row>
    <row r="69" spans="1:96" ht="18.75" x14ac:dyDescent="0.3">
      <c r="A69" s="45" t="s">
        <v>89</v>
      </c>
      <c r="B69" s="97">
        <f>SUM('[1]Произв. прогр. Вода (СВОД)'!E70)</f>
        <v>36.403300302055449</v>
      </c>
      <c r="C69" s="82">
        <f>SUM('[1]ПОЛНАЯ СЕБЕСТОИМОСТЬ ВОДА 2018'!C212)</f>
        <v>0</v>
      </c>
      <c r="D69" s="98">
        <v>0</v>
      </c>
      <c r="E69" s="97">
        <f>SUM('[1]Произв. прогр. Вода (СВОД)'!F70)</f>
        <v>36.403300302055449</v>
      </c>
      <c r="F69" s="82">
        <f>SUM('[1]ПОЛНАЯ СЕБЕСТОИМОСТЬ ВОДА 2018'!D212)</f>
        <v>0</v>
      </c>
      <c r="G69" s="98">
        <v>0</v>
      </c>
      <c r="H69" s="97">
        <f>SUM('[1]Произв. прогр. Вода (СВОД)'!G70)</f>
        <v>36.403300302055449</v>
      </c>
      <c r="I69" s="82">
        <f>SUM('[1]ПОЛНАЯ СЕБЕСТОИМОСТЬ ВОДА 2018'!E212)</f>
        <v>0</v>
      </c>
      <c r="J69" s="98">
        <v>0</v>
      </c>
      <c r="K69" s="88">
        <f t="shared" si="207"/>
        <v>109.20990090616635</v>
      </c>
      <c r="L69" s="88">
        <f t="shared" si="207"/>
        <v>0</v>
      </c>
      <c r="M69" s="88">
        <f t="shared" si="207"/>
        <v>0</v>
      </c>
      <c r="N69" s="89">
        <f t="shared" si="180"/>
        <v>-109.20990090616635</v>
      </c>
      <c r="O69" s="89">
        <f t="shared" si="181"/>
        <v>-100</v>
      </c>
      <c r="P69" s="97">
        <f>SUM('[1]Произв. прогр. Вода (СВОД)'!I70)</f>
        <v>36.403300302055449</v>
      </c>
      <c r="Q69" s="82">
        <f>SUM('[1]ПОЛНАЯ СЕБЕСТОИМОСТЬ ВОДА 2018'!H212)</f>
        <v>0</v>
      </c>
      <c r="R69" s="98">
        <v>0</v>
      </c>
      <c r="S69" s="97">
        <f>SUM('[1]Произв. прогр. Вода (СВОД)'!J70)</f>
        <v>36.403300302055449</v>
      </c>
      <c r="T69" s="82">
        <f>SUM('[1]ПОЛНАЯ СЕБЕСТОИМОСТЬ ВОДА 2018'!I212)</f>
        <v>0</v>
      </c>
      <c r="U69" s="98">
        <v>0</v>
      </c>
      <c r="V69" s="97">
        <f>SUM('[1]Произв. прогр. Вода (СВОД)'!K70)</f>
        <v>36.403300302055449</v>
      </c>
      <c r="W69" s="82">
        <f>SUM('[1]ПОЛНАЯ СЕБЕСТОИМОСТЬ ВОДА 2018'!J212)</f>
        <v>0</v>
      </c>
      <c r="X69" s="98">
        <v>0</v>
      </c>
      <c r="Y69" s="88">
        <f t="shared" ref="Y69:AA69" si="228">SUM(P69+S69+V69)</f>
        <v>109.20990090616635</v>
      </c>
      <c r="Z69" s="88">
        <f t="shared" si="228"/>
        <v>0</v>
      </c>
      <c r="AA69" s="88">
        <f t="shared" si="228"/>
        <v>0</v>
      </c>
      <c r="AB69" s="89">
        <f t="shared" si="183"/>
        <v>-109.20990090616635</v>
      </c>
      <c r="AC69" s="89">
        <f t="shared" si="184"/>
        <v>-100</v>
      </c>
      <c r="AD69" s="88">
        <f t="shared" ref="AD69:AF71" si="229">SUM(K69+Y69)</f>
        <v>218.41980181233271</v>
      </c>
      <c r="AE69" s="88">
        <f t="shared" si="229"/>
        <v>0</v>
      </c>
      <c r="AF69" s="88">
        <f t="shared" si="229"/>
        <v>0</v>
      </c>
      <c r="AG69" s="89">
        <f t="shared" si="187"/>
        <v>-218.41980181233271</v>
      </c>
      <c r="AH69" s="89">
        <f t="shared" si="188"/>
        <v>-100</v>
      </c>
      <c r="AI69" s="97">
        <f>SUM('[1]Произв. прогр. Вода (СВОД)'!N70)</f>
        <v>36.403300302055449</v>
      </c>
      <c r="AJ69" s="82">
        <f>SUM('[1]ПОЛНАЯ СЕБЕСТОИМОСТЬ ВОДА 2018'!P212)</f>
        <v>0</v>
      </c>
      <c r="AK69" s="98">
        <v>0</v>
      </c>
      <c r="AL69" s="97">
        <f>SUM('[1]Произв. прогр. Вода (СВОД)'!O70)</f>
        <v>36.403300302055449</v>
      </c>
      <c r="AM69" s="82">
        <f>SUM('[1]ПОЛНАЯ СЕБЕСТОИМОСТЬ ВОДА 2018'!Q212)</f>
        <v>0</v>
      </c>
      <c r="AN69" s="98">
        <v>0</v>
      </c>
      <c r="AO69" s="97">
        <f>SUM('[1]Произв. прогр. Вода (СВОД)'!P70)</f>
        <v>36.403300302055449</v>
      </c>
      <c r="AP69" s="82">
        <f>SUM('[1]ПОЛНАЯ СЕБЕСТОИМОСТЬ ВОДА 2018'!R212)</f>
        <v>0</v>
      </c>
      <c r="AQ69" s="98">
        <v>0</v>
      </c>
      <c r="AR69" s="88">
        <f t="shared" ref="AR69:AT69" si="230">SUM(AI69+AL69+AO69)</f>
        <v>109.20990090616635</v>
      </c>
      <c r="AS69" s="88">
        <f t="shared" si="230"/>
        <v>0</v>
      </c>
      <c r="AT69" s="88">
        <f t="shared" si="230"/>
        <v>0</v>
      </c>
      <c r="AU69" s="89">
        <f t="shared" si="190"/>
        <v>-109.20990090616635</v>
      </c>
      <c r="AV69" s="89">
        <f t="shared" si="191"/>
        <v>-100</v>
      </c>
      <c r="AW69" s="88">
        <f t="shared" ref="AW69:AY69" si="231">SUM(AD69+AR69)</f>
        <v>327.62970271849906</v>
      </c>
      <c r="AX69" s="88">
        <f t="shared" si="231"/>
        <v>0</v>
      </c>
      <c r="AY69" s="88">
        <f t="shared" si="231"/>
        <v>0</v>
      </c>
      <c r="AZ69" s="89">
        <f t="shared" si="194"/>
        <v>-327.62970271849906</v>
      </c>
      <c r="BA69" s="89">
        <f t="shared" si="195"/>
        <v>-100</v>
      </c>
      <c r="BB69" s="97">
        <f>SUM('[1]Произв. прогр. Вода (СВОД)'!S70)</f>
        <v>36.403300302055449</v>
      </c>
      <c r="BC69" s="97"/>
      <c r="BD69" s="97"/>
      <c r="BE69" s="82">
        <f>SUM('[1]ПОЛНАЯ СЕБЕСТОИМОСТЬ ВОДА 2018'!X212)</f>
        <v>0</v>
      </c>
      <c r="BF69" s="82">
        <f>SUM('[1]ПОЛНАЯ СЕБЕСТОИМОСТЬ ВОДА 2018'!Y212)</f>
        <v>0</v>
      </c>
      <c r="BG69" s="82">
        <f>SUM('[1]ПОЛНАЯ СЕБЕСТОИМОСТЬ ВОДА 2018'!Z212)</f>
        <v>0</v>
      </c>
      <c r="BH69" s="83">
        <v>0</v>
      </c>
      <c r="BI69" s="83"/>
      <c r="BJ69" s="83"/>
      <c r="BK69" s="82">
        <f>SUM('[1]Произв. прогр. Вода (СВОД)'!T70)</f>
        <v>36.403300302055449</v>
      </c>
      <c r="BL69" s="82"/>
      <c r="BM69" s="82"/>
      <c r="BN69" s="82">
        <f>SUM('[1]ПОЛНАЯ СЕБЕСТОИМОСТЬ ВОДА 2018'!AA212)</f>
        <v>0</v>
      </c>
      <c r="BO69" s="82">
        <f>SUM('[1]ПОЛНАЯ СЕБЕСТОИМОСТЬ ВОДА 2018'!AB212)</f>
        <v>0</v>
      </c>
      <c r="BP69" s="82">
        <f>SUM('[1]ПОЛНАЯ СЕБЕСТОИМОСТЬ ВОДА 2018'!AC212)</f>
        <v>0</v>
      </c>
      <c r="BQ69" s="83">
        <v>0</v>
      </c>
      <c r="BR69" s="83"/>
      <c r="BS69" s="83"/>
      <c r="BT69" s="82">
        <f>SUM('[1]Произв. прогр. Вода (СВОД)'!U70)</f>
        <v>36.403300302055449</v>
      </c>
      <c r="BU69" s="82"/>
      <c r="BV69" s="82"/>
      <c r="BW69" s="82">
        <f>SUM('[1]ПОЛНАЯ СЕБЕСТОИМОСТЬ ВОДА 2018'!AD212)</f>
        <v>0</v>
      </c>
      <c r="BX69" s="82">
        <f>SUM('[1]ПОЛНАЯ СЕБЕСТОИМОСТЬ ВОДА 2018'!AE212)</f>
        <v>0</v>
      </c>
      <c r="BY69" s="82">
        <f>SUM('[1]ПОЛНАЯ СЕБЕСТОИМОСТЬ ВОДА 2018'!AF212)</f>
        <v>0</v>
      </c>
      <c r="BZ69" s="83">
        <v>0</v>
      </c>
      <c r="CA69" s="50">
        <f>SUM(BB69+BK69+BT69)</f>
        <v>109.20990090616635</v>
      </c>
      <c r="CB69" s="50">
        <f t="shared" si="213"/>
        <v>0</v>
      </c>
      <c r="CC69" s="50">
        <f t="shared" ref="CC69" si="232">SUM(BH69+BQ69+BZ69)</f>
        <v>0</v>
      </c>
      <c r="CD69" s="49">
        <f t="shared" si="199"/>
        <v>-109.20990090616635</v>
      </c>
      <c r="CE69" s="49">
        <f t="shared" si="200"/>
        <v>-100</v>
      </c>
      <c r="CF69" s="50">
        <f>SUM(AW69+CA69)</f>
        <v>436.83960362466541</v>
      </c>
      <c r="CG69" s="50"/>
      <c r="CH69" s="50"/>
      <c r="CI69" s="50">
        <f t="shared" si="216"/>
        <v>0</v>
      </c>
      <c r="CJ69" s="50">
        <f>SUM('[1]ПОЛНАЯ СЕБЕСТОИМОСТЬ ВОДА 2018'!AJ212)</f>
        <v>0</v>
      </c>
      <c r="CK69" s="50">
        <f>SUM('[1]ПОЛНАЯ СЕБЕСТОИМОСТЬ ВОДА 2018'!AK212)</f>
        <v>0</v>
      </c>
      <c r="CL69" s="50">
        <f t="shared" si="217"/>
        <v>0</v>
      </c>
      <c r="CM69" s="50"/>
      <c r="CN69" s="50"/>
      <c r="CO69" s="49">
        <f t="shared" si="204"/>
        <v>-436.83960362466541</v>
      </c>
      <c r="CP69" s="49">
        <f t="shared" si="205"/>
        <v>-100</v>
      </c>
      <c r="CQ69" s="80"/>
      <c r="CR69" s="80"/>
    </row>
    <row r="70" spans="1:96" ht="18.75" x14ac:dyDescent="0.3">
      <c r="A70" s="99" t="s">
        <v>90</v>
      </c>
      <c r="B70" s="100">
        <f t="shared" ref="B70:J70" si="233">SUM(B43+B44+B45+B46+B47+B48+B49+B51+B56+B61+B68+B69)</f>
        <v>10648.276148143455</v>
      </c>
      <c r="C70" s="100">
        <f t="shared" si="233"/>
        <v>10465.859999999999</v>
      </c>
      <c r="D70" s="100">
        <f t="shared" si="233"/>
        <v>9822.2800000000007</v>
      </c>
      <c r="E70" s="100">
        <f t="shared" si="233"/>
        <v>10525.525564386353</v>
      </c>
      <c r="F70" s="100">
        <f t="shared" si="233"/>
        <v>9420.92</v>
      </c>
      <c r="G70" s="100">
        <f t="shared" si="233"/>
        <v>9093.91</v>
      </c>
      <c r="H70" s="100">
        <f t="shared" si="233"/>
        <v>11355.399630938728</v>
      </c>
      <c r="I70" s="100">
        <f t="shared" si="233"/>
        <v>12114.23</v>
      </c>
      <c r="J70" s="100">
        <f t="shared" si="233"/>
        <v>10025.09</v>
      </c>
      <c r="K70" s="101">
        <f t="shared" si="207"/>
        <v>32529.201343468536</v>
      </c>
      <c r="L70" s="101">
        <f t="shared" si="207"/>
        <v>32001.01</v>
      </c>
      <c r="M70" s="101">
        <f t="shared" si="207"/>
        <v>28941.280000000002</v>
      </c>
      <c r="N70" s="102">
        <f t="shared" si="180"/>
        <v>-528.19134346853753</v>
      </c>
      <c r="O70" s="102">
        <f t="shared" si="181"/>
        <v>-1.6237451940226986</v>
      </c>
      <c r="P70" s="100">
        <f t="shared" ref="P70:X70" si="234">SUM(P43+P44+P45+P46+P47+P48+P49+P51+P56+P61+P68+P69)</f>
        <v>10291.93361750053</v>
      </c>
      <c r="Q70" s="100">
        <f t="shared" si="234"/>
        <v>10883.650000000001</v>
      </c>
      <c r="R70" s="100">
        <f t="shared" si="234"/>
        <v>12338.539999999999</v>
      </c>
      <c r="S70" s="100">
        <f t="shared" si="234"/>
        <v>9896.2474658592382</v>
      </c>
      <c r="T70" s="100">
        <f t="shared" si="234"/>
        <v>10150.619999999999</v>
      </c>
      <c r="U70" s="100">
        <f t="shared" si="234"/>
        <v>12174.65</v>
      </c>
      <c r="V70" s="100">
        <f t="shared" si="234"/>
        <v>10673.310773946198</v>
      </c>
      <c r="W70" s="100">
        <f t="shared" si="234"/>
        <v>11471.880000000001</v>
      </c>
      <c r="X70" s="100">
        <f t="shared" si="234"/>
        <v>11203.669999999998</v>
      </c>
      <c r="Y70" s="101">
        <f t="shared" ref="Y70:AA71" si="235">SUM(P70+S70+V70)</f>
        <v>30861.491857305969</v>
      </c>
      <c r="Z70" s="101">
        <f t="shared" si="235"/>
        <v>32506.15</v>
      </c>
      <c r="AA70" s="101">
        <f t="shared" si="235"/>
        <v>35716.86</v>
      </c>
      <c r="AB70" s="102">
        <f t="shared" si="183"/>
        <v>1644.658142694032</v>
      </c>
      <c r="AC70" s="102">
        <f t="shared" si="184"/>
        <v>5.3291595568303194</v>
      </c>
      <c r="AD70" s="101">
        <f t="shared" si="229"/>
        <v>63390.693200774505</v>
      </c>
      <c r="AE70" s="101">
        <f t="shared" si="229"/>
        <v>64507.16</v>
      </c>
      <c r="AF70" s="101">
        <f t="shared" si="229"/>
        <v>64658.14</v>
      </c>
      <c r="AG70" s="102">
        <f t="shared" si="187"/>
        <v>1116.4667992254981</v>
      </c>
      <c r="AH70" s="102">
        <f t="shared" si="188"/>
        <v>1.7612471844871025</v>
      </c>
      <c r="AI70" s="100">
        <f t="shared" ref="AI70:AT70" si="236">SUM(AI43+AI44+AI45+AI46+AI47+AI48+AI49+AI51+AI56+AI61+AI68+AI69)</f>
        <v>10121.291795733416</v>
      </c>
      <c r="AJ70" s="100">
        <f t="shared" si="236"/>
        <v>10405</v>
      </c>
      <c r="AK70" s="100">
        <f t="shared" si="236"/>
        <v>10391.260000000002</v>
      </c>
      <c r="AL70" s="100">
        <f t="shared" si="236"/>
        <v>10119.154961238701</v>
      </c>
      <c r="AM70" s="100">
        <f t="shared" si="236"/>
        <v>11498.839999999998</v>
      </c>
      <c r="AN70" s="100">
        <f t="shared" si="236"/>
        <v>11652.720000000001</v>
      </c>
      <c r="AO70" s="100">
        <f t="shared" si="236"/>
        <v>11242.646450380884</v>
      </c>
      <c r="AP70" s="100">
        <f t="shared" si="236"/>
        <v>11292.505000000001</v>
      </c>
      <c r="AQ70" s="100">
        <f t="shared" si="236"/>
        <v>12720.17</v>
      </c>
      <c r="AR70" s="103">
        <f t="shared" si="236"/>
        <v>31483.093207352998</v>
      </c>
      <c r="AS70" s="103">
        <f t="shared" si="236"/>
        <v>33196.345000000001</v>
      </c>
      <c r="AT70" s="103">
        <f t="shared" si="236"/>
        <v>34764.149999999994</v>
      </c>
      <c r="AU70" s="102">
        <f t="shared" si="190"/>
        <v>1713.2517926470027</v>
      </c>
      <c r="AV70" s="102">
        <f t="shared" si="191"/>
        <v>5.4418153304163459</v>
      </c>
      <c r="AW70" s="103">
        <f>SUM(AW43+AW44+AW45+AW46+AW47+AW48+AW49+AW51+AW56+AW61+AW68+AW69)</f>
        <v>94873.786408127489</v>
      </c>
      <c r="AX70" s="103">
        <f>SUM(AX43+AX44+AX45+AX46+AX47+AX48+AX49+AX51+AX56+AX61+AX68+AX69)</f>
        <v>97703.505000000005</v>
      </c>
      <c r="AY70" s="103">
        <f>SUM(AY43+AY44+AY45+AY46+AY47+AY48+AY49+AY51+AY56+AY61+AY68+AY69)</f>
        <v>99422.29</v>
      </c>
      <c r="AZ70" s="102">
        <f t="shared" si="194"/>
        <v>2829.7185918725154</v>
      </c>
      <c r="BA70" s="102">
        <f t="shared" si="195"/>
        <v>2.9826137429570365</v>
      </c>
      <c r="BB70" s="100">
        <f t="shared" ref="BB70:CC70" si="237">SUM(BB43+BB44+BB45+BB46+BB47+BB48+BB49+BB51+BB56+BB61+BB68+BB69)</f>
        <v>10654.805043867587</v>
      </c>
      <c r="BC70" s="100"/>
      <c r="BD70" s="100"/>
      <c r="BE70" s="100">
        <f t="shared" si="237"/>
        <v>11361.055</v>
      </c>
      <c r="BF70" s="100">
        <f t="shared" si="237"/>
        <v>11361</v>
      </c>
      <c r="BG70" s="100">
        <f t="shared" si="237"/>
        <v>5.5E-2</v>
      </c>
      <c r="BH70" s="104">
        <f t="shared" si="237"/>
        <v>9110.4199999999983</v>
      </c>
      <c r="BI70" s="104"/>
      <c r="BJ70" s="104"/>
      <c r="BK70" s="104">
        <f t="shared" si="237"/>
        <v>10783.5478547574</v>
      </c>
      <c r="BL70" s="104"/>
      <c r="BM70" s="104"/>
      <c r="BN70" s="104">
        <f t="shared" si="237"/>
        <v>11729.571</v>
      </c>
      <c r="BO70" s="104">
        <f t="shared" si="237"/>
        <v>11727.849999999999</v>
      </c>
      <c r="BP70" s="104">
        <f t="shared" si="237"/>
        <v>1.7210000000000001</v>
      </c>
      <c r="BQ70" s="104">
        <f t="shared" si="237"/>
        <v>10384.449999999999</v>
      </c>
      <c r="BR70" s="104"/>
      <c r="BS70" s="104"/>
      <c r="BT70" s="104">
        <f t="shared" si="237"/>
        <v>11830.251217791203</v>
      </c>
      <c r="BU70" s="104"/>
      <c r="BV70" s="104"/>
      <c r="BW70" s="104">
        <f t="shared" si="237"/>
        <v>13660.701999999999</v>
      </c>
      <c r="BX70" s="104">
        <f t="shared" si="237"/>
        <v>13658.94</v>
      </c>
      <c r="BY70" s="104">
        <f t="shared" si="237"/>
        <v>1.762</v>
      </c>
      <c r="BZ70" s="104">
        <f t="shared" si="237"/>
        <v>14129.479999999998</v>
      </c>
      <c r="CA70" s="105">
        <f t="shared" si="237"/>
        <v>33268.60411641618</v>
      </c>
      <c r="CB70" s="105">
        <f t="shared" si="237"/>
        <v>36751.328000000001</v>
      </c>
      <c r="CC70" s="105">
        <f t="shared" si="237"/>
        <v>33624.35</v>
      </c>
      <c r="CD70" s="43">
        <f t="shared" si="199"/>
        <v>3482.7238835838216</v>
      </c>
      <c r="CE70" s="43">
        <f t="shared" si="200"/>
        <v>10.468500185330271</v>
      </c>
      <c r="CF70" s="105">
        <f>SUM(CF43+CF44+CF45+CF46+CF47+CF48+CF49+CF51+CF56+CF61+CF68+CF69)</f>
        <v>128142.39052454369</v>
      </c>
      <c r="CG70" s="105"/>
      <c r="CH70" s="105"/>
      <c r="CI70" s="105">
        <f>SUM(CI43+CI44+CI45+CI46+CI47+CI48+CI49+CI51+CI56+CI61+CI68+CI69)</f>
        <v>134454.83300000001</v>
      </c>
      <c r="CJ70" s="105">
        <f t="shared" ref="CJ70:CK70" si="238">SUM(CJ43+CJ44+CJ45+CJ46+CJ47+CJ48+CJ49+CJ51+CJ56+CJ61+CJ68+CJ69)</f>
        <v>134431.32136259324</v>
      </c>
      <c r="CK70" s="105">
        <f t="shared" si="238"/>
        <v>23.511637406772294</v>
      </c>
      <c r="CL70" s="105">
        <f>SUM(CL43+CL44+CL45+CL46+CL47+CL48+CL49+CL51+CL56+CL61+CL68+CL69)</f>
        <v>133046.64000000001</v>
      </c>
      <c r="CM70" s="105"/>
      <c r="CN70" s="105"/>
      <c r="CO70" s="43">
        <f t="shared" si="204"/>
        <v>6312.4424754563224</v>
      </c>
      <c r="CP70" s="43">
        <f t="shared" si="205"/>
        <v>4.9261157448496888</v>
      </c>
      <c r="CQ70" s="80"/>
      <c r="CR70" s="80"/>
    </row>
    <row r="71" spans="1:96" ht="18.75" x14ac:dyDescent="0.3">
      <c r="A71" s="99" t="s">
        <v>91</v>
      </c>
      <c r="B71" s="100">
        <f t="shared" ref="B71:BK71" si="239">SUM(B14)</f>
        <v>309.63141000000007</v>
      </c>
      <c r="C71" s="100">
        <f t="shared" si="239"/>
        <v>319.33</v>
      </c>
      <c r="D71" s="100">
        <f t="shared" si="239"/>
        <v>297.70999999999998</v>
      </c>
      <c r="E71" s="100">
        <f t="shared" si="239"/>
        <v>307.82070000000004</v>
      </c>
      <c r="F71" s="100">
        <f t="shared" si="239"/>
        <v>315.57</v>
      </c>
      <c r="G71" s="100">
        <f t="shared" si="239"/>
        <v>313.73999999999995</v>
      </c>
      <c r="H71" s="100">
        <f t="shared" si="239"/>
        <v>307.82070000000004</v>
      </c>
      <c r="I71" s="100">
        <f t="shared" si="239"/>
        <v>297.38000000000005</v>
      </c>
      <c r="J71" s="100">
        <f t="shared" si="239"/>
        <v>300.90999999999997</v>
      </c>
      <c r="K71" s="101">
        <f t="shared" si="207"/>
        <v>925.27281000000016</v>
      </c>
      <c r="L71" s="101">
        <f t="shared" si="207"/>
        <v>932.28</v>
      </c>
      <c r="M71" s="101">
        <f t="shared" si="207"/>
        <v>912.3599999999999</v>
      </c>
      <c r="N71" s="102">
        <f t="shared" si="180"/>
        <v>7.0071899999998095</v>
      </c>
      <c r="O71" s="102">
        <f t="shared" si="181"/>
        <v>0.75731070061377981</v>
      </c>
      <c r="P71" s="100">
        <f t="shared" ref="P71" si="240">SUM(P14)</f>
        <v>306.00999000000002</v>
      </c>
      <c r="Q71" s="100">
        <f t="shared" si="239"/>
        <v>320.52</v>
      </c>
      <c r="R71" s="100">
        <f t="shared" si="239"/>
        <v>332.07</v>
      </c>
      <c r="S71" s="100">
        <f t="shared" si="239"/>
        <v>289.71360000000004</v>
      </c>
      <c r="T71" s="100">
        <f t="shared" si="239"/>
        <v>305.08999999999997</v>
      </c>
      <c r="U71" s="100">
        <f t="shared" si="239"/>
        <v>308.57000000000005</v>
      </c>
      <c r="V71" s="100">
        <f t="shared" si="239"/>
        <v>289.71360000000004</v>
      </c>
      <c r="W71" s="100">
        <f t="shared" si="239"/>
        <v>324.98</v>
      </c>
      <c r="X71" s="100">
        <f t="shared" si="239"/>
        <v>299.16000000000003</v>
      </c>
      <c r="Y71" s="101">
        <f t="shared" si="235"/>
        <v>885.4371900000001</v>
      </c>
      <c r="Z71" s="101">
        <f t="shared" si="235"/>
        <v>950.58999999999992</v>
      </c>
      <c r="AA71" s="101">
        <f t="shared" si="235"/>
        <v>939.80000000000018</v>
      </c>
      <c r="AB71" s="102">
        <f t="shared" si="183"/>
        <v>65.152809999999818</v>
      </c>
      <c r="AC71" s="102">
        <f t="shared" si="184"/>
        <v>7.3582644523887479</v>
      </c>
      <c r="AD71" s="101">
        <f t="shared" si="229"/>
        <v>1810.7100000000003</v>
      </c>
      <c r="AE71" s="101">
        <f t="shared" si="229"/>
        <v>1882.87</v>
      </c>
      <c r="AF71" s="101">
        <f t="shared" si="229"/>
        <v>1852.16</v>
      </c>
      <c r="AG71" s="102">
        <f t="shared" si="187"/>
        <v>72.159999999999627</v>
      </c>
      <c r="AH71" s="102">
        <f t="shared" si="188"/>
        <v>3.9851770852317383</v>
      </c>
      <c r="AI71" s="100">
        <f t="shared" si="239"/>
        <v>289.71360000000004</v>
      </c>
      <c r="AJ71" s="100">
        <f t="shared" si="239"/>
        <v>284.14</v>
      </c>
      <c r="AK71" s="100">
        <f t="shared" si="239"/>
        <v>265.63</v>
      </c>
      <c r="AL71" s="100">
        <f t="shared" si="239"/>
        <v>289.71360000000004</v>
      </c>
      <c r="AM71" s="100">
        <f t="shared" si="239"/>
        <v>295.8</v>
      </c>
      <c r="AN71" s="100">
        <f t="shared" si="239"/>
        <v>278.93665000000004</v>
      </c>
      <c r="AO71" s="100">
        <f t="shared" si="239"/>
        <v>306.00999000000002</v>
      </c>
      <c r="AP71" s="100">
        <f t="shared" si="239"/>
        <v>305.25</v>
      </c>
      <c r="AQ71" s="100">
        <f t="shared" si="239"/>
        <v>311.65000000000003</v>
      </c>
      <c r="AR71" s="103">
        <f t="shared" si="239"/>
        <v>885.43718999999999</v>
      </c>
      <c r="AS71" s="103">
        <f t="shared" si="239"/>
        <v>885.19</v>
      </c>
      <c r="AT71" s="103">
        <f t="shared" si="239"/>
        <v>856.21664999999985</v>
      </c>
      <c r="AU71" s="102">
        <f t="shared" si="190"/>
        <v>-0.2471899999999323</v>
      </c>
      <c r="AV71" s="102">
        <f t="shared" si="191"/>
        <v>-2.7917282308859457E-2</v>
      </c>
      <c r="AW71" s="103">
        <f t="shared" si="239"/>
        <v>2696.1471899999997</v>
      </c>
      <c r="AX71" s="103">
        <f t="shared" si="239"/>
        <v>2768.0600000000004</v>
      </c>
      <c r="AY71" s="103">
        <f t="shared" si="239"/>
        <v>2708.3766499999997</v>
      </c>
      <c r="AZ71" s="102">
        <f t="shared" si="194"/>
        <v>71.912810000000718</v>
      </c>
      <c r="BA71" s="102">
        <f t="shared" si="195"/>
        <v>2.6672434749380551</v>
      </c>
      <c r="BB71" s="100">
        <f t="shared" si="239"/>
        <v>307.82070000000004</v>
      </c>
      <c r="BC71" s="100"/>
      <c r="BD71" s="100"/>
      <c r="BE71" s="100">
        <f t="shared" si="239"/>
        <v>301.51600000000002</v>
      </c>
      <c r="BF71" s="100">
        <f t="shared" si="239"/>
        <v>301.43600000000004</v>
      </c>
      <c r="BG71" s="100">
        <f t="shared" si="239"/>
        <v>0.08</v>
      </c>
      <c r="BH71" s="104">
        <f t="shared" si="239"/>
        <v>330.49999999999994</v>
      </c>
      <c r="BI71" s="104"/>
      <c r="BJ71" s="104"/>
      <c r="BK71" s="104">
        <f t="shared" si="239"/>
        <v>307.82070000000004</v>
      </c>
      <c r="BL71" s="104"/>
      <c r="BM71" s="104"/>
      <c r="BN71" s="104">
        <f t="shared" ref="BN71:EW71" si="241">SUM(BN14)</f>
        <v>296.37</v>
      </c>
      <c r="BO71" s="104">
        <f t="shared" si="241"/>
        <v>296.28999999999996</v>
      </c>
      <c r="BP71" s="104">
        <f t="shared" si="241"/>
        <v>0.08</v>
      </c>
      <c r="BQ71" s="104">
        <f t="shared" si="241"/>
        <v>323.12</v>
      </c>
      <c r="BR71" s="104"/>
      <c r="BS71" s="104"/>
      <c r="BT71" s="104">
        <f t="shared" si="241"/>
        <v>309.63141000000007</v>
      </c>
      <c r="BU71" s="104"/>
      <c r="BV71" s="104"/>
      <c r="BW71" s="104">
        <f t="shared" si="241"/>
        <v>293.91000000000003</v>
      </c>
      <c r="BX71" s="104">
        <f t="shared" si="241"/>
        <v>293.91000000000003</v>
      </c>
      <c r="BY71" s="104">
        <f t="shared" si="241"/>
        <v>0</v>
      </c>
      <c r="BZ71" s="104">
        <f t="shared" si="241"/>
        <v>295.57</v>
      </c>
      <c r="CA71" s="105">
        <f t="shared" si="241"/>
        <v>925.27281000000005</v>
      </c>
      <c r="CB71" s="105">
        <f t="shared" si="241"/>
        <v>891.79600000000005</v>
      </c>
      <c r="CC71" s="105">
        <f t="shared" si="241"/>
        <v>949.18999999999994</v>
      </c>
      <c r="CD71" s="43">
        <f t="shared" si="199"/>
        <v>-33.47681</v>
      </c>
      <c r="CE71" s="43">
        <f t="shared" si="200"/>
        <v>-3.6180475248159509</v>
      </c>
      <c r="CF71" s="105">
        <f t="shared" si="241"/>
        <v>3621.42</v>
      </c>
      <c r="CG71" s="105"/>
      <c r="CH71" s="105"/>
      <c r="CI71" s="105">
        <f t="shared" si="241"/>
        <v>3659.8559999999998</v>
      </c>
      <c r="CJ71" s="105">
        <f t="shared" si="241"/>
        <v>3658.5249999999996</v>
      </c>
      <c r="CK71" s="105">
        <f t="shared" si="241"/>
        <v>1.331</v>
      </c>
      <c r="CL71" s="105">
        <f t="shared" si="241"/>
        <v>3657.5666499999998</v>
      </c>
      <c r="CM71" s="105"/>
      <c r="CN71" s="105"/>
      <c r="CO71" s="43">
        <f t="shared" si="204"/>
        <v>38.435999999999694</v>
      </c>
      <c r="CP71" s="43">
        <f t="shared" si="205"/>
        <v>1.0613516245008778</v>
      </c>
      <c r="CQ71" s="80"/>
      <c r="CR71" s="80"/>
    </row>
    <row r="72" spans="1:96" ht="18.75" x14ac:dyDescent="0.3">
      <c r="A72" s="106" t="s">
        <v>92</v>
      </c>
      <c r="B72" s="100">
        <f t="shared" ref="B72:BK72" si="242">SUM(B70/B71)</f>
        <v>34.39016780675918</v>
      </c>
      <c r="C72" s="100">
        <f t="shared" si="242"/>
        <v>32.774433971127046</v>
      </c>
      <c r="D72" s="100">
        <f t="shared" si="242"/>
        <v>32.992778206979949</v>
      </c>
      <c r="E72" s="100">
        <f t="shared" si="242"/>
        <v>34.193689912297486</v>
      </c>
      <c r="F72" s="100">
        <f t="shared" si="242"/>
        <v>29.853661628164907</v>
      </c>
      <c r="G72" s="100">
        <f t="shared" si="242"/>
        <v>28.985497545738514</v>
      </c>
      <c r="H72" s="100">
        <f t="shared" si="242"/>
        <v>36.889655669481378</v>
      </c>
      <c r="I72" s="100">
        <f t="shared" si="242"/>
        <v>40.736532382809862</v>
      </c>
      <c r="J72" s="100">
        <f t="shared" si="242"/>
        <v>33.31590841115284</v>
      </c>
      <c r="K72" s="103">
        <f t="shared" si="242"/>
        <v>35.156335506571871</v>
      </c>
      <c r="L72" s="103">
        <f t="shared" si="242"/>
        <v>34.325535246921525</v>
      </c>
      <c r="M72" s="103">
        <f t="shared" si="242"/>
        <v>31.721338068306377</v>
      </c>
      <c r="N72" s="102">
        <f t="shared" si="180"/>
        <v>-0.83080025965034565</v>
      </c>
      <c r="O72" s="102">
        <f t="shared" si="181"/>
        <v>-2.3631594353599277</v>
      </c>
      <c r="P72" s="100">
        <f t="shared" ref="P72" si="243">SUM(P70/P71)</f>
        <v>33.632671984011139</v>
      </c>
      <c r="Q72" s="100">
        <f t="shared" si="242"/>
        <v>33.956227380506682</v>
      </c>
      <c r="R72" s="100">
        <f t="shared" si="242"/>
        <v>37.156442918661725</v>
      </c>
      <c r="S72" s="100">
        <f t="shared" si="242"/>
        <v>34.158725948175153</v>
      </c>
      <c r="T72" s="100">
        <f t="shared" si="242"/>
        <v>33.270903667770163</v>
      </c>
      <c r="U72" s="100">
        <f t="shared" si="242"/>
        <v>39.455066921606111</v>
      </c>
      <c r="V72" s="100">
        <f t="shared" si="242"/>
        <v>36.840903478284055</v>
      </c>
      <c r="W72" s="100">
        <f t="shared" si="242"/>
        <v>35.300264631669641</v>
      </c>
      <c r="X72" s="100">
        <f t="shared" si="242"/>
        <v>37.450427864687782</v>
      </c>
      <c r="Y72" s="103">
        <f t="shared" si="242"/>
        <v>34.854524076751247</v>
      </c>
      <c r="Z72" s="103">
        <f t="shared" si="242"/>
        <v>34.195762631628781</v>
      </c>
      <c r="AA72" s="103">
        <f t="shared" si="242"/>
        <v>38.004745690572456</v>
      </c>
      <c r="AB72" s="102">
        <f t="shared" si="183"/>
        <v>-0.65876144512246526</v>
      </c>
      <c r="AC72" s="102">
        <f t="shared" si="184"/>
        <v>-1.8900313878102097</v>
      </c>
      <c r="AD72" s="103">
        <f t="shared" si="242"/>
        <v>35.008749717389584</v>
      </c>
      <c r="AE72" s="103">
        <f t="shared" si="242"/>
        <v>34.260017951319</v>
      </c>
      <c r="AF72" s="103">
        <f t="shared" si="242"/>
        <v>34.909586644782308</v>
      </c>
      <c r="AG72" s="102">
        <f t="shared" si="187"/>
        <v>-0.74873176607058411</v>
      </c>
      <c r="AH72" s="102">
        <f t="shared" si="188"/>
        <v>-2.1386989598736603</v>
      </c>
      <c r="AI72" s="100">
        <f t="shared" si="242"/>
        <v>34.935508018033723</v>
      </c>
      <c r="AJ72" s="100">
        <f t="shared" si="242"/>
        <v>36.61927218976561</v>
      </c>
      <c r="AK72" s="100">
        <f t="shared" si="242"/>
        <v>39.119301283740548</v>
      </c>
      <c r="AL72" s="100">
        <f t="shared" si="242"/>
        <v>34.928132339105581</v>
      </c>
      <c r="AM72" s="100">
        <f t="shared" si="242"/>
        <v>38.87369844489519</v>
      </c>
      <c r="AN72" s="100">
        <f t="shared" si="242"/>
        <v>41.775507090946995</v>
      </c>
      <c r="AO72" s="100">
        <f t="shared" si="242"/>
        <v>36.739475238638072</v>
      </c>
      <c r="AP72" s="100">
        <f t="shared" si="242"/>
        <v>36.994283374283377</v>
      </c>
      <c r="AQ72" s="100">
        <f t="shared" si="242"/>
        <v>40.815562329536334</v>
      </c>
      <c r="AR72" s="103">
        <f t="shared" si="242"/>
        <v>35.556551681947084</v>
      </c>
      <c r="AS72" s="103">
        <f t="shared" si="242"/>
        <v>37.501943085665225</v>
      </c>
      <c r="AT72" s="103">
        <f t="shared" si="242"/>
        <v>40.602048558621235</v>
      </c>
      <c r="AU72" s="102">
        <f t="shared" si="190"/>
        <v>1.9453914037181406</v>
      </c>
      <c r="AV72" s="102">
        <f t="shared" si="191"/>
        <v>5.4712600398363787</v>
      </c>
      <c r="AW72" s="103">
        <f t="shared" si="242"/>
        <v>35.188652444500811</v>
      </c>
      <c r="AX72" s="103">
        <f t="shared" si="242"/>
        <v>35.296743928961071</v>
      </c>
      <c r="AY72" s="103">
        <f t="shared" si="242"/>
        <v>36.709181494383365</v>
      </c>
      <c r="AZ72" s="102">
        <f t="shared" si="194"/>
        <v>0.10809148446026029</v>
      </c>
      <c r="BA72" s="102">
        <f t="shared" si="195"/>
        <v>0.30717710668443782</v>
      </c>
      <c r="BB72" s="100">
        <f t="shared" si="242"/>
        <v>34.61367297218019</v>
      </c>
      <c r="BC72" s="100"/>
      <c r="BD72" s="100"/>
      <c r="BE72" s="100">
        <f t="shared" si="242"/>
        <v>37.679774870985284</v>
      </c>
      <c r="BF72" s="100">
        <f t="shared" si="242"/>
        <v>37.689592483976696</v>
      </c>
      <c r="BG72" s="100">
        <f t="shared" si="242"/>
        <v>0.6875</v>
      </c>
      <c r="BH72" s="104">
        <f t="shared" si="242"/>
        <v>27.56556732223903</v>
      </c>
      <c r="BI72" s="104"/>
      <c r="BJ72" s="104"/>
      <c r="BK72" s="104">
        <f t="shared" si="242"/>
        <v>35.031912586636956</v>
      </c>
      <c r="BL72" s="104"/>
      <c r="BM72" s="104"/>
      <c r="BN72" s="104">
        <f t="shared" ref="BN72:EW72" si="244">SUM(BN70/BN71)</f>
        <v>39.57745723251341</v>
      </c>
      <c r="BO72" s="104">
        <f t="shared" si="244"/>
        <v>39.582334874616087</v>
      </c>
      <c r="BP72" s="104">
        <f t="shared" si="244"/>
        <v>21.512499999999999</v>
      </c>
      <c r="BQ72" s="104">
        <f t="shared" si="244"/>
        <v>32.138060163406777</v>
      </c>
      <c r="BR72" s="104"/>
      <c r="BS72" s="104"/>
      <c r="BT72" s="104">
        <f t="shared" si="244"/>
        <v>38.207529455074344</v>
      </c>
      <c r="BU72" s="104"/>
      <c r="BV72" s="104"/>
      <c r="BW72" s="104">
        <f t="shared" si="244"/>
        <v>46.479201115987884</v>
      </c>
      <c r="BX72" s="104">
        <f t="shared" si="244"/>
        <v>46.473206083494944</v>
      </c>
      <c r="BY72" s="104" t="e">
        <f t="shared" si="244"/>
        <v>#DIV/0!</v>
      </c>
      <c r="BZ72" s="104">
        <f t="shared" si="244"/>
        <v>47.80417498392935</v>
      </c>
      <c r="CA72" s="105">
        <f t="shared" si="244"/>
        <v>35.955454171852494</v>
      </c>
      <c r="CB72" s="105">
        <f t="shared" si="244"/>
        <v>41.210465173649581</v>
      </c>
      <c r="CC72" s="105">
        <f t="shared" si="244"/>
        <v>35.424256471307118</v>
      </c>
      <c r="CD72" s="43">
        <f t="shared" si="199"/>
        <v>5.2550110017970866</v>
      </c>
      <c r="CE72" s="43">
        <f t="shared" si="200"/>
        <v>14.615337569316367</v>
      </c>
      <c r="CF72" s="105">
        <f t="shared" si="244"/>
        <v>35.384570285839168</v>
      </c>
      <c r="CG72" s="105"/>
      <c r="CH72" s="105"/>
      <c r="CI72" s="105">
        <f t="shared" si="244"/>
        <v>36.737738588622072</v>
      </c>
      <c r="CJ72" s="105">
        <f t="shared" si="244"/>
        <v>36.744677530587673</v>
      </c>
      <c r="CK72" s="105">
        <f t="shared" si="244"/>
        <v>17.664641177139217</v>
      </c>
      <c r="CL72" s="105">
        <f t="shared" si="244"/>
        <v>36.375725374683199</v>
      </c>
      <c r="CM72" s="105"/>
      <c r="CN72" s="105"/>
      <c r="CO72" s="43">
        <f t="shared" si="204"/>
        <v>1.3531683027829047</v>
      </c>
      <c r="CP72" s="43">
        <f t="shared" si="205"/>
        <v>3.8241761645030912</v>
      </c>
      <c r="CQ72" s="80"/>
      <c r="CR72" s="80"/>
    </row>
    <row r="73" spans="1:96" ht="18.75" x14ac:dyDescent="0.3">
      <c r="A73" s="106" t="s">
        <v>93</v>
      </c>
      <c r="B73" s="100">
        <f>SUM('[1]Произв. прогр. Вода (СВОД)'!E74)</f>
        <v>857.947111922212</v>
      </c>
      <c r="C73" s="100"/>
      <c r="D73" s="100"/>
      <c r="E73" s="100">
        <f>SUM('[1]Произв. прогр. Вода (СВОД)'!F74)</f>
        <v>857.947111922212</v>
      </c>
      <c r="F73" s="100"/>
      <c r="G73" s="100"/>
      <c r="H73" s="100">
        <f>SUM('[1]Произв. прогр. Вода (СВОД)'!G74)</f>
        <v>857.947111922212</v>
      </c>
      <c r="I73" s="100"/>
      <c r="J73" s="100"/>
      <c r="K73" s="101">
        <f t="shared" si="207"/>
        <v>2573.8413357666359</v>
      </c>
      <c r="L73" s="101">
        <f t="shared" si="207"/>
        <v>0</v>
      </c>
      <c r="M73" s="101">
        <f t="shared" si="207"/>
        <v>0</v>
      </c>
      <c r="N73" s="102">
        <f t="shared" si="180"/>
        <v>-2573.8413357666359</v>
      </c>
      <c r="O73" s="102">
        <f t="shared" ref="O73" si="245">SUM(N73/K73*100)</f>
        <v>-100</v>
      </c>
      <c r="P73" s="100">
        <f>SUM('[1]Произв. прогр. Вода (СВОД)'!I74)</f>
        <v>857.947111922212</v>
      </c>
      <c r="Q73" s="100"/>
      <c r="R73" s="100"/>
      <c r="S73" s="100">
        <f>SUM('[1]Произв. прогр. Вода (СВОД)'!J74)</f>
        <v>857.947111922212</v>
      </c>
      <c r="T73" s="100"/>
      <c r="U73" s="100"/>
      <c r="V73" s="100">
        <f>SUM('[1]Произв. прогр. Вода (СВОД)'!K74)</f>
        <v>857.947111922212</v>
      </c>
      <c r="W73" s="100"/>
      <c r="X73" s="100"/>
      <c r="Y73" s="101">
        <f t="shared" ref="Y73:AA73" si="246">SUM(P73+S73+V73)</f>
        <v>2573.8413357666359</v>
      </c>
      <c r="Z73" s="101">
        <f t="shared" si="246"/>
        <v>0</v>
      </c>
      <c r="AA73" s="101">
        <f t="shared" si="246"/>
        <v>0</v>
      </c>
      <c r="AB73" s="102">
        <f t="shared" si="183"/>
        <v>-2573.8413357666359</v>
      </c>
      <c r="AC73" s="102">
        <f t="shared" si="184"/>
        <v>-100</v>
      </c>
      <c r="AD73" s="101">
        <f t="shared" ref="AD73" si="247">SUM(K73+Y73)</f>
        <v>5147.6826715332718</v>
      </c>
      <c r="AE73" s="101">
        <f t="shared" ref="AE73:AF73" si="248">SUM(L73+Z73)</f>
        <v>0</v>
      </c>
      <c r="AF73" s="101">
        <f t="shared" si="248"/>
        <v>0</v>
      </c>
      <c r="AG73" s="102">
        <f t="shared" si="187"/>
        <v>-5147.6826715332718</v>
      </c>
      <c r="AH73" s="102">
        <f t="shared" si="188"/>
        <v>-100</v>
      </c>
      <c r="AI73" s="100">
        <f>SUM('[1]Произв. прогр. Вода (СВОД)'!N74)</f>
        <v>857.947111922212</v>
      </c>
      <c r="AJ73" s="100"/>
      <c r="AK73" s="100"/>
      <c r="AL73" s="100">
        <f>SUM('[1]Произв. прогр. Вода (СВОД)'!O74)</f>
        <v>857.947111922212</v>
      </c>
      <c r="AM73" s="100"/>
      <c r="AN73" s="100"/>
      <c r="AO73" s="100">
        <f>SUM('[1]Произв. прогр. Вода (СВОД)'!P74)</f>
        <v>857.947111922212</v>
      </c>
      <c r="AP73" s="100"/>
      <c r="AQ73" s="100"/>
      <c r="AR73" s="101">
        <f t="shared" ref="AR73:AT73" si="249">SUM(AI73+AL73+AO73)</f>
        <v>2573.8413357666359</v>
      </c>
      <c r="AS73" s="101">
        <f t="shared" si="249"/>
        <v>0</v>
      </c>
      <c r="AT73" s="101">
        <f t="shared" si="249"/>
        <v>0</v>
      </c>
      <c r="AU73" s="102">
        <f t="shared" si="190"/>
        <v>-2573.8413357666359</v>
      </c>
      <c r="AV73" s="102">
        <f t="shared" si="191"/>
        <v>-100</v>
      </c>
      <c r="AW73" s="103">
        <f>SUM(AD73+AR73)</f>
        <v>7721.5240072999077</v>
      </c>
      <c r="AX73" s="103">
        <f t="shared" ref="AX73:AY73" si="250">SUM(AE73+AS73)</f>
        <v>0</v>
      </c>
      <c r="AY73" s="103">
        <f t="shared" si="250"/>
        <v>0</v>
      </c>
      <c r="AZ73" s="102">
        <f t="shared" ref="AZ73" si="251">SUM(AX73-AW73)</f>
        <v>-7721.5240072999077</v>
      </c>
      <c r="BA73" s="102">
        <f t="shared" ref="BA73" si="252">SUM(AZ73/AW73*100)</f>
        <v>-100</v>
      </c>
      <c r="BB73" s="100">
        <f>SUM('[1]Произв. прогр. Вода (СВОД)'!S74)</f>
        <v>857.947111922212</v>
      </c>
      <c r="BC73" s="100"/>
      <c r="BD73" s="100"/>
      <c r="BE73" s="100"/>
      <c r="BF73" s="100"/>
      <c r="BG73" s="100"/>
      <c r="BH73" s="104"/>
      <c r="BI73" s="104"/>
      <c r="BJ73" s="104"/>
      <c r="BK73" s="104">
        <f>SUM('[1]Произв. прогр. Вода (СВОД)'!T74)</f>
        <v>857.947111922212</v>
      </c>
      <c r="BL73" s="104"/>
      <c r="BM73" s="104"/>
      <c r="BN73" s="104"/>
      <c r="BO73" s="104"/>
      <c r="BP73" s="104"/>
      <c r="BQ73" s="104"/>
      <c r="BR73" s="104"/>
      <c r="BS73" s="104"/>
      <c r="BT73" s="104">
        <f>SUM('[1]Произв. прогр. Вода (СВОД)'!U74)</f>
        <v>857.947111922212</v>
      </c>
      <c r="BU73" s="104"/>
      <c r="BV73" s="104"/>
      <c r="BW73" s="104"/>
      <c r="BX73" s="104"/>
      <c r="BY73" s="104"/>
      <c r="BZ73" s="104"/>
      <c r="CA73" s="101">
        <f t="shared" ref="CA73" si="253">SUM(BB73+BK73+BT73)</f>
        <v>2573.8413357666359</v>
      </c>
      <c r="CB73" s="101">
        <f t="shared" ref="CB73" si="254">SUM(BE73+BN73+BW73)</f>
        <v>0</v>
      </c>
      <c r="CC73" s="101">
        <f t="shared" ref="CC73" si="255">SUM(BH73+BQ73+BZ73)</f>
        <v>0</v>
      </c>
      <c r="CD73" s="102">
        <f t="shared" si="199"/>
        <v>-2573.8413357666359</v>
      </c>
      <c r="CE73" s="102">
        <f t="shared" si="200"/>
        <v>-100</v>
      </c>
      <c r="CF73" s="103">
        <f>SUM(AW73+CA73)</f>
        <v>10295.365343066544</v>
      </c>
      <c r="CG73" s="103"/>
      <c r="CH73" s="103"/>
      <c r="CI73" s="103">
        <f t="shared" ref="CI73" si="256">SUM(AX73+CB73)</f>
        <v>0</v>
      </c>
      <c r="CJ73" s="103">
        <v>0</v>
      </c>
      <c r="CK73" s="103">
        <v>0</v>
      </c>
      <c r="CL73" s="103">
        <f t="shared" ref="CL73" si="257">SUM(AY73+CC73)</f>
        <v>0</v>
      </c>
      <c r="CM73" s="103"/>
      <c r="CN73" s="103"/>
      <c r="CO73" s="102">
        <f t="shared" si="204"/>
        <v>-10295.365343066544</v>
      </c>
      <c r="CP73" s="102">
        <f t="shared" si="205"/>
        <v>-100</v>
      </c>
      <c r="CQ73" s="80"/>
      <c r="CR73" s="80"/>
    </row>
    <row r="74" spans="1:96" ht="18.75" x14ac:dyDescent="0.3">
      <c r="A74" s="106" t="s">
        <v>94</v>
      </c>
      <c r="B74" s="100">
        <f>SUM(B70+B73)</f>
        <v>11506.223260065668</v>
      </c>
      <c r="C74" s="100">
        <f t="shared" ref="C74:D74" si="258">SUM(C70+C73)</f>
        <v>10465.859999999999</v>
      </c>
      <c r="D74" s="100">
        <f t="shared" si="258"/>
        <v>9822.2800000000007</v>
      </c>
      <c r="E74" s="100">
        <f>SUM(E70+E73)</f>
        <v>11383.472676308565</v>
      </c>
      <c r="F74" s="100">
        <f t="shared" ref="F74:G74" si="259">SUM(F70+F73)</f>
        <v>9420.92</v>
      </c>
      <c r="G74" s="100">
        <f t="shared" si="259"/>
        <v>9093.91</v>
      </c>
      <c r="H74" s="100">
        <f>SUM(H70+H73)</f>
        <v>12213.34674286094</v>
      </c>
      <c r="I74" s="100">
        <f t="shared" ref="I74:J74" si="260">SUM(I70+I73)</f>
        <v>12114.23</v>
      </c>
      <c r="J74" s="100">
        <f t="shared" si="260"/>
        <v>10025.09</v>
      </c>
      <c r="K74" s="103">
        <f>SUM(K70+K73)</f>
        <v>35103.042679235172</v>
      </c>
      <c r="L74" s="103">
        <f t="shared" ref="L74:M74" si="261">SUM(L70+L73)</f>
        <v>32001.01</v>
      </c>
      <c r="M74" s="103">
        <f t="shared" si="261"/>
        <v>28941.280000000002</v>
      </c>
      <c r="N74" s="102">
        <f t="shared" si="180"/>
        <v>-3102.0326792351734</v>
      </c>
      <c r="O74" s="102">
        <f t="shared" ref="O74" si="262">SUM(N74/K74*100)</f>
        <v>-8.8369339022287878</v>
      </c>
      <c r="P74" s="100">
        <f>SUM(P70+P73)</f>
        <v>11149.880729422743</v>
      </c>
      <c r="Q74" s="100">
        <f t="shared" ref="Q74:R74" si="263">SUM(Q70+Q73)</f>
        <v>10883.650000000001</v>
      </c>
      <c r="R74" s="100">
        <f t="shared" si="263"/>
        <v>12338.539999999999</v>
      </c>
      <c r="S74" s="100">
        <f>SUM(S70+S73)</f>
        <v>10754.194577781451</v>
      </c>
      <c r="T74" s="100">
        <f t="shared" ref="T74:U74" si="264">SUM(T70+T73)</f>
        <v>10150.619999999999</v>
      </c>
      <c r="U74" s="100">
        <f t="shared" si="264"/>
        <v>12174.65</v>
      </c>
      <c r="V74" s="100">
        <f>SUM(V70+V73)</f>
        <v>11531.25788586841</v>
      </c>
      <c r="W74" s="100">
        <f t="shared" ref="W74:AA74" si="265">SUM(W70+W73)</f>
        <v>11471.880000000001</v>
      </c>
      <c r="X74" s="100">
        <f t="shared" si="265"/>
        <v>11203.669999999998</v>
      </c>
      <c r="Y74" s="103">
        <f t="shared" si="265"/>
        <v>33435.333193072605</v>
      </c>
      <c r="Z74" s="103">
        <f t="shared" si="265"/>
        <v>32506.15</v>
      </c>
      <c r="AA74" s="103">
        <f t="shared" si="265"/>
        <v>35716.86</v>
      </c>
      <c r="AB74" s="102">
        <f t="shared" ref="AB74" si="266">SUM(Z74-Y74)</f>
        <v>-929.1831930726039</v>
      </c>
      <c r="AC74" s="102">
        <f t="shared" ref="AC74" si="267">SUM(AB74/Y74*100)</f>
        <v>-2.7790457110357716</v>
      </c>
      <c r="AD74" s="103">
        <f t="shared" ref="AD74" si="268">SUM(AD70+AD73)</f>
        <v>68538.375872307777</v>
      </c>
      <c r="AE74" s="103">
        <f t="shared" ref="AE74:AF74" si="269">SUM(AE70+AE73)</f>
        <v>64507.16</v>
      </c>
      <c r="AF74" s="103">
        <f t="shared" si="269"/>
        <v>64658.14</v>
      </c>
      <c r="AG74" s="102">
        <f t="shared" si="187"/>
        <v>-4031.2158723077737</v>
      </c>
      <c r="AH74" s="102">
        <f t="shared" si="188"/>
        <v>-5.8816915647640036</v>
      </c>
      <c r="AI74" s="100">
        <f t="shared" ref="AI74" si="270">SUM(AI70+AI73)</f>
        <v>10979.238907655628</v>
      </c>
      <c r="AJ74" s="100">
        <f t="shared" ref="AJ74:AT74" si="271">SUM(AJ70+AJ73)</f>
        <v>10405</v>
      </c>
      <c r="AK74" s="100">
        <f t="shared" si="271"/>
        <v>10391.260000000002</v>
      </c>
      <c r="AL74" s="100">
        <f t="shared" si="271"/>
        <v>10977.102073160913</v>
      </c>
      <c r="AM74" s="100">
        <f t="shared" si="271"/>
        <v>11498.839999999998</v>
      </c>
      <c r="AN74" s="100">
        <f t="shared" si="271"/>
        <v>11652.720000000001</v>
      </c>
      <c r="AO74" s="100">
        <f t="shared" si="271"/>
        <v>12100.593562303096</v>
      </c>
      <c r="AP74" s="100">
        <f t="shared" si="271"/>
        <v>11292.505000000001</v>
      </c>
      <c r="AQ74" s="100">
        <f t="shared" si="271"/>
        <v>12720.17</v>
      </c>
      <c r="AR74" s="103">
        <f t="shared" si="271"/>
        <v>34056.934543119634</v>
      </c>
      <c r="AS74" s="103">
        <f t="shared" si="271"/>
        <v>33196.345000000001</v>
      </c>
      <c r="AT74" s="103">
        <f t="shared" si="271"/>
        <v>34764.149999999994</v>
      </c>
      <c r="AU74" s="102">
        <f t="shared" ref="AU74" si="272">SUM(AS74-AR74)</f>
        <v>-860.58954311963316</v>
      </c>
      <c r="AV74" s="102">
        <f t="shared" ref="AV74" si="273">SUM(AU74/AR74*100)</f>
        <v>-2.5269142824056492</v>
      </c>
      <c r="AW74" s="103">
        <f t="shared" ref="AW74" si="274">SUM(AW70+AW73)</f>
        <v>102595.3104154274</v>
      </c>
      <c r="AX74" s="103">
        <f t="shared" ref="AX74:AY74" si="275">SUM(AX70+AX73)</f>
        <v>97703.505000000005</v>
      </c>
      <c r="AY74" s="103">
        <f t="shared" si="275"/>
        <v>99422.29</v>
      </c>
      <c r="AZ74" s="102">
        <f t="shared" ref="AZ74" si="276">SUM(AX74-AW74)</f>
        <v>-4891.8054154273996</v>
      </c>
      <c r="BA74" s="102">
        <f t="shared" ref="BA74" si="277">SUM(AZ74/AW74*100)</f>
        <v>-4.7680594713535873</v>
      </c>
      <c r="BB74" s="100">
        <f t="shared" ref="BB74" si="278">SUM(BB70+BB73)</f>
        <v>11512.7521557898</v>
      </c>
      <c r="BC74" s="100"/>
      <c r="BD74" s="100"/>
      <c r="BE74" s="100">
        <f t="shared" ref="BE74:BH74" si="279">SUM(BE70+BE73)</f>
        <v>11361.055</v>
      </c>
      <c r="BF74" s="100">
        <f t="shared" si="279"/>
        <v>11361</v>
      </c>
      <c r="BG74" s="100">
        <f t="shared" si="279"/>
        <v>5.5E-2</v>
      </c>
      <c r="BH74" s="100">
        <f t="shared" si="279"/>
        <v>9110.4199999999983</v>
      </c>
      <c r="BI74" s="100"/>
      <c r="BJ74" s="100"/>
      <c r="BK74" s="100">
        <f t="shared" ref="BK74" si="280">SUM(BK70+BK73)</f>
        <v>11641.494966679613</v>
      </c>
      <c r="BL74" s="100"/>
      <c r="BM74" s="100"/>
      <c r="BN74" s="100">
        <f t="shared" ref="BN74:BQ74" si="281">SUM(BN70+BN73)</f>
        <v>11729.571</v>
      </c>
      <c r="BO74" s="100">
        <f t="shared" si="281"/>
        <v>11727.849999999999</v>
      </c>
      <c r="BP74" s="100">
        <f t="shared" si="281"/>
        <v>1.7210000000000001</v>
      </c>
      <c r="BQ74" s="100">
        <f t="shared" si="281"/>
        <v>10384.449999999999</v>
      </c>
      <c r="BR74" s="100"/>
      <c r="BS74" s="100"/>
      <c r="BT74" s="100">
        <f t="shared" ref="BT74" si="282">SUM(BT70+BT73)</f>
        <v>12688.198329713416</v>
      </c>
      <c r="BU74" s="100"/>
      <c r="BV74" s="100"/>
      <c r="BW74" s="100">
        <f t="shared" ref="BW74:CC74" si="283">SUM(BW70+BW73)</f>
        <v>13660.701999999999</v>
      </c>
      <c r="BX74" s="100">
        <f t="shared" si="283"/>
        <v>13658.94</v>
      </c>
      <c r="BY74" s="100">
        <f t="shared" si="283"/>
        <v>1.762</v>
      </c>
      <c r="BZ74" s="100">
        <f t="shared" si="283"/>
        <v>14129.479999999998</v>
      </c>
      <c r="CA74" s="103">
        <f t="shared" si="283"/>
        <v>35842.445452182816</v>
      </c>
      <c r="CB74" s="103">
        <f t="shared" si="283"/>
        <v>36751.328000000001</v>
      </c>
      <c r="CC74" s="103">
        <f t="shared" si="283"/>
        <v>33624.35</v>
      </c>
      <c r="CD74" s="43">
        <f t="shared" ref="CD74" si="284">SUM(CB74-CA74)</f>
        <v>908.8825478171857</v>
      </c>
      <c r="CE74" s="43">
        <f t="shared" ref="CE74" si="285">SUM(CD74/CA74*100)</f>
        <v>2.5357715868737816</v>
      </c>
      <c r="CF74" s="103">
        <f t="shared" ref="CF74" si="286">SUM(CF70+CF73)</f>
        <v>138437.75586761022</v>
      </c>
      <c r="CG74" s="103"/>
      <c r="CH74" s="103"/>
      <c r="CI74" s="103">
        <f t="shared" ref="CI74:CL74" si="287">SUM(CI70+CI73)</f>
        <v>134454.83300000001</v>
      </c>
      <c r="CJ74" s="103">
        <f t="shared" si="287"/>
        <v>134431.32136259324</v>
      </c>
      <c r="CK74" s="103">
        <f t="shared" si="287"/>
        <v>23.511637406772294</v>
      </c>
      <c r="CL74" s="103">
        <f t="shared" si="287"/>
        <v>133046.64000000001</v>
      </c>
      <c r="CM74" s="103"/>
      <c r="CN74" s="103"/>
      <c r="CO74" s="43">
        <f t="shared" si="204"/>
        <v>-3982.9228676102066</v>
      </c>
      <c r="CP74" s="43">
        <f t="shared" si="205"/>
        <v>-2.8770495755645782</v>
      </c>
      <c r="CQ74" s="80"/>
      <c r="CR74" s="80"/>
    </row>
    <row r="75" spans="1:96" ht="18.75" x14ac:dyDescent="0.3">
      <c r="A75" s="39" t="s">
        <v>95</v>
      </c>
      <c r="B75" s="100">
        <f>SUM('[1]Произв. прогр. Вода (СВОД)'!E79)</f>
        <v>0</v>
      </c>
      <c r="C75" s="100">
        <f>SUM(C32-C70)</f>
        <v>1036.5100000000002</v>
      </c>
      <c r="D75" s="100">
        <f>SUM(D32-D70)</f>
        <v>210.89999999999964</v>
      </c>
      <c r="E75" s="100">
        <f>SUM('[1]Произв. прогр. Вода (СВОД)'!F79)</f>
        <v>0</v>
      </c>
      <c r="F75" s="100">
        <f>SUM(F32-F70)</f>
        <v>1945.380000000001</v>
      </c>
      <c r="G75" s="100">
        <f>SUM(G32-G70)</f>
        <v>1480.33</v>
      </c>
      <c r="H75" s="100">
        <f>SUM('[1]Произв. прогр. Вода (СВОД)'!G79)</f>
        <v>0</v>
      </c>
      <c r="I75" s="100">
        <f>SUM(I32-I70)</f>
        <v>-1402.4199999999983</v>
      </c>
      <c r="J75" s="100">
        <f>SUM(J32-J70)</f>
        <v>118.39999999999964</v>
      </c>
      <c r="K75" s="101">
        <f t="shared" ref="K75:M75" si="288">SUM(B75+E75+H75)</f>
        <v>0</v>
      </c>
      <c r="L75" s="101">
        <f t="shared" si="288"/>
        <v>1579.470000000003</v>
      </c>
      <c r="M75" s="101">
        <f t="shared" si="288"/>
        <v>1809.6299999999992</v>
      </c>
      <c r="N75" s="102">
        <f t="shared" si="180"/>
        <v>1579.470000000003</v>
      </c>
      <c r="O75" s="102" t="e">
        <f t="shared" si="181"/>
        <v>#DIV/0!</v>
      </c>
      <c r="P75" s="100">
        <f>SUM('[1]Произв. прогр. Вода (СВОД)'!I79)</f>
        <v>0</v>
      </c>
      <c r="Q75" s="100">
        <f>SUM(Q32-Q70)</f>
        <v>658.47999999999774</v>
      </c>
      <c r="R75" s="100">
        <f>SUM(R32-R70)</f>
        <v>-1144.8500000000004</v>
      </c>
      <c r="S75" s="100">
        <f>SUM('[1]Произв. прогр. Вода (СВОД)'!J79)</f>
        <v>0</v>
      </c>
      <c r="T75" s="100">
        <f>SUM(T32-T70)</f>
        <v>839.56999999999971</v>
      </c>
      <c r="U75" s="100">
        <f>SUM(U32-U70)</f>
        <v>-1772.1999999999989</v>
      </c>
      <c r="V75" s="100">
        <f>SUM('[1]Произв. прогр. Вода (СВОД)'!K79)</f>
        <v>0</v>
      </c>
      <c r="W75" s="100">
        <f>SUM(W32-W70)</f>
        <v>235.20000000000073</v>
      </c>
      <c r="X75" s="100">
        <f>SUM(X32-X70)</f>
        <v>-1118.9499999999989</v>
      </c>
      <c r="Y75" s="101">
        <f t="shared" ref="Y75:AA75" si="289">SUM(P75+S75+V75)</f>
        <v>0</v>
      </c>
      <c r="Z75" s="101">
        <f t="shared" si="289"/>
        <v>1733.2499999999982</v>
      </c>
      <c r="AA75" s="101">
        <f t="shared" si="289"/>
        <v>-4035.9999999999982</v>
      </c>
      <c r="AB75" s="102">
        <f t="shared" si="183"/>
        <v>1733.2499999999982</v>
      </c>
      <c r="AC75" s="102" t="e">
        <f t="shared" si="184"/>
        <v>#DIV/0!</v>
      </c>
      <c r="AD75" s="101">
        <f t="shared" ref="AD75:AF75" si="290">SUM(K75+Y75)</f>
        <v>0</v>
      </c>
      <c r="AE75" s="101">
        <f t="shared" si="290"/>
        <v>3312.7200000000012</v>
      </c>
      <c r="AF75" s="101">
        <f t="shared" si="290"/>
        <v>-2226.369999999999</v>
      </c>
      <c r="AG75" s="102">
        <f t="shared" si="187"/>
        <v>3312.7200000000012</v>
      </c>
      <c r="AH75" s="102" t="e">
        <f t="shared" si="188"/>
        <v>#DIV/0!</v>
      </c>
      <c r="AI75" s="100">
        <f>SUM('[1]Произв. прогр. Вода (СВОД)'!N79)</f>
        <v>0</v>
      </c>
      <c r="AJ75" s="100">
        <f>SUM(AJ32-AJ70)</f>
        <v>65.8700000000008</v>
      </c>
      <c r="AK75" s="100">
        <f>SUM(AK32-AK70)</f>
        <v>-823.78000000000247</v>
      </c>
      <c r="AL75" s="100">
        <f>SUM('[1]Произв. прогр. Вода (СВОД)'!O79)</f>
        <v>0</v>
      </c>
      <c r="AM75" s="100">
        <f>SUM(AM32-AM70)</f>
        <v>-599.01999999999862</v>
      </c>
      <c r="AN75" s="100">
        <f>SUM(AN32-AN70)</f>
        <v>-1605.8707300000005</v>
      </c>
      <c r="AO75" s="100">
        <f>SUM('[1]Произв. прогр. Вода (СВОД)'!P79)</f>
        <v>0</v>
      </c>
      <c r="AP75" s="100">
        <f>SUM(AP32-AP70)</f>
        <v>-44.935000000003129</v>
      </c>
      <c r="AQ75" s="100">
        <f>SUM(AQ32-AQ70)</f>
        <v>-1492.25</v>
      </c>
      <c r="AR75" s="101">
        <f t="shared" ref="AR75:AT75" si="291">SUM(AI75+AL75+AO75)</f>
        <v>0</v>
      </c>
      <c r="AS75" s="101">
        <f t="shared" si="291"/>
        <v>-578.08500000000095</v>
      </c>
      <c r="AT75" s="101">
        <f t="shared" si="291"/>
        <v>-3921.900730000003</v>
      </c>
      <c r="AU75" s="102">
        <f t="shared" si="190"/>
        <v>-578.08500000000095</v>
      </c>
      <c r="AV75" s="102" t="e">
        <f t="shared" si="191"/>
        <v>#DIV/0!</v>
      </c>
      <c r="AW75" s="101">
        <f t="shared" ref="AW75:AY75" si="292">SUM(AD75+AR75)</f>
        <v>0</v>
      </c>
      <c r="AX75" s="101">
        <f t="shared" si="292"/>
        <v>2734.6350000000002</v>
      </c>
      <c r="AY75" s="101">
        <f t="shared" si="292"/>
        <v>-6148.270730000002</v>
      </c>
      <c r="AZ75" s="102">
        <f t="shared" si="194"/>
        <v>2734.6350000000002</v>
      </c>
      <c r="BA75" s="102" t="e">
        <f t="shared" si="195"/>
        <v>#DIV/0!</v>
      </c>
      <c r="BB75" s="100">
        <f>SUM('[1]Произв. прогр. Вода (СВОД)'!S79)</f>
        <v>0</v>
      </c>
      <c r="BC75" s="100"/>
      <c r="BD75" s="100"/>
      <c r="BE75" s="100">
        <f>SUM(BE32-BE70)</f>
        <v>-250.76499999999942</v>
      </c>
      <c r="BF75" s="100">
        <f>SUM(BF32-BF70)</f>
        <v>-253.88999999999942</v>
      </c>
      <c r="BG75" s="100">
        <f>SUM(BG32-BG70)</f>
        <v>3.125</v>
      </c>
      <c r="BH75" s="104">
        <f>SUM(BH32-BH70)</f>
        <v>2795.2800000000007</v>
      </c>
      <c r="BI75" s="104"/>
      <c r="BJ75" s="104"/>
      <c r="BK75" s="104">
        <f>SUM('[1]Произв. прогр. Вода (СВОД)'!T79)</f>
        <v>0</v>
      </c>
      <c r="BL75" s="104"/>
      <c r="BM75" s="104"/>
      <c r="BN75" s="104">
        <f>SUM(BN32-BN70)</f>
        <v>-808.35099999999875</v>
      </c>
      <c r="BO75" s="104">
        <f>SUM(BO32-BO70)</f>
        <v>-809.8899999999976</v>
      </c>
      <c r="BP75" s="104">
        <f>SUM(BP32-BP70)</f>
        <v>1.5389999999999997</v>
      </c>
      <c r="BQ75" s="104">
        <f>SUM(BQ32-BQ70)</f>
        <v>1253.8600000000006</v>
      </c>
      <c r="BR75" s="104"/>
      <c r="BS75" s="104"/>
      <c r="BT75" s="104">
        <f>SUM('[1]Произв. прогр. Вода (СВОД)'!U79)</f>
        <v>0</v>
      </c>
      <c r="BU75" s="104"/>
      <c r="BV75" s="104"/>
      <c r="BW75" s="104">
        <f>SUM(BW32-BW70)</f>
        <v>-2828.9019999999982</v>
      </c>
      <c r="BX75" s="104">
        <f>SUM(BX32-BX70)</f>
        <v>-2827.1399999999994</v>
      </c>
      <c r="BY75" s="104">
        <f>SUM(BY32-BY70)</f>
        <v>-1.762</v>
      </c>
      <c r="BZ75" s="104">
        <f>SUM(BZ32-BZ70)</f>
        <v>-3482.7699999999968</v>
      </c>
      <c r="CA75" s="44">
        <f>SUM(BB75+BK75+BT75)</f>
        <v>0</v>
      </c>
      <c r="CB75" s="44">
        <f>SUM(BE75+BN75+BW75)</f>
        <v>-3888.0179999999964</v>
      </c>
      <c r="CC75" s="44">
        <f t="shared" ref="CC75" si="293">SUM(BH75+BQ75+BZ75)</f>
        <v>566.37000000000444</v>
      </c>
      <c r="CD75" s="43">
        <f t="shared" si="199"/>
        <v>-3888.0179999999964</v>
      </c>
      <c r="CE75" s="43" t="e">
        <f t="shared" si="200"/>
        <v>#DIV/0!</v>
      </c>
      <c r="CF75" s="44">
        <f>SUM(AW75+CA75)</f>
        <v>0</v>
      </c>
      <c r="CG75" s="44"/>
      <c r="CH75" s="44"/>
      <c r="CI75" s="44">
        <f>SUM(AX75+CB75)</f>
        <v>-1153.3829999999962</v>
      </c>
      <c r="CJ75" s="44">
        <f>SUM(CJ32-CJ74)</f>
        <v>-1162.1213625932287</v>
      </c>
      <c r="CK75" s="44">
        <f>SUM(CK32-CK74)</f>
        <v>8.7383625932277056</v>
      </c>
      <c r="CL75" s="44">
        <f>SUM(AY75+CC75)</f>
        <v>-5581.9007299999976</v>
      </c>
      <c r="CM75" s="44"/>
      <c r="CN75" s="44"/>
      <c r="CO75" s="43">
        <f t="shared" si="204"/>
        <v>-1153.3829999999962</v>
      </c>
      <c r="CP75" s="43" t="e">
        <f t="shared" si="205"/>
        <v>#DIV/0!</v>
      </c>
      <c r="CQ75" s="80"/>
      <c r="CR75" s="80"/>
    </row>
    <row r="76" spans="1:96" ht="18.75" x14ac:dyDescent="0.3">
      <c r="A76" s="39" t="s">
        <v>96</v>
      </c>
      <c r="B76" s="100">
        <f>SUM(B74:B75)</f>
        <v>11506.223260065668</v>
      </c>
      <c r="C76" s="100">
        <f t="shared" ref="C76:M76" si="294">SUM(C74:C75)</f>
        <v>11502.369999999999</v>
      </c>
      <c r="D76" s="100">
        <f t="shared" si="294"/>
        <v>10033.18</v>
      </c>
      <c r="E76" s="100">
        <f t="shared" si="294"/>
        <v>11383.472676308565</v>
      </c>
      <c r="F76" s="100">
        <f t="shared" si="294"/>
        <v>11366.300000000001</v>
      </c>
      <c r="G76" s="100">
        <f t="shared" si="294"/>
        <v>10574.24</v>
      </c>
      <c r="H76" s="100">
        <f t="shared" si="294"/>
        <v>12213.34674286094</v>
      </c>
      <c r="I76" s="100">
        <f t="shared" si="294"/>
        <v>10711.810000000001</v>
      </c>
      <c r="J76" s="100">
        <f t="shared" si="294"/>
        <v>10143.49</v>
      </c>
      <c r="K76" s="103">
        <f t="shared" si="294"/>
        <v>35103.042679235172</v>
      </c>
      <c r="L76" s="103">
        <f t="shared" si="294"/>
        <v>33580.480000000003</v>
      </c>
      <c r="M76" s="103">
        <f t="shared" si="294"/>
        <v>30750.910000000003</v>
      </c>
      <c r="N76" s="102">
        <f t="shared" si="180"/>
        <v>-1522.5626792351686</v>
      </c>
      <c r="O76" s="102">
        <f t="shared" si="181"/>
        <v>-4.337409418175092</v>
      </c>
      <c r="P76" s="100">
        <f t="shared" ref="P76:AA76" si="295">SUM(P74:P75)</f>
        <v>11149.880729422743</v>
      </c>
      <c r="Q76" s="100">
        <f t="shared" si="295"/>
        <v>11542.13</v>
      </c>
      <c r="R76" s="100">
        <f t="shared" si="295"/>
        <v>11193.689999999999</v>
      </c>
      <c r="S76" s="100">
        <f t="shared" si="295"/>
        <v>10754.194577781451</v>
      </c>
      <c r="T76" s="100">
        <f t="shared" si="295"/>
        <v>10990.189999999999</v>
      </c>
      <c r="U76" s="100">
        <f t="shared" si="295"/>
        <v>10402.450000000001</v>
      </c>
      <c r="V76" s="100">
        <f t="shared" si="295"/>
        <v>11531.25788586841</v>
      </c>
      <c r="W76" s="100">
        <f t="shared" si="295"/>
        <v>11707.080000000002</v>
      </c>
      <c r="X76" s="100">
        <f t="shared" si="295"/>
        <v>10084.719999999999</v>
      </c>
      <c r="Y76" s="103">
        <f t="shared" si="295"/>
        <v>33435.333193072605</v>
      </c>
      <c r="Z76" s="103">
        <f t="shared" si="295"/>
        <v>34239.4</v>
      </c>
      <c r="AA76" s="103">
        <f t="shared" si="295"/>
        <v>31680.86</v>
      </c>
      <c r="AB76" s="102">
        <f t="shared" si="183"/>
        <v>804.0668069273961</v>
      </c>
      <c r="AC76" s="102">
        <f t="shared" si="184"/>
        <v>2.4048416155577268</v>
      </c>
      <c r="AD76" s="103">
        <f t="shared" ref="AD76:AF76" si="296">SUM(AD74:AD75)</f>
        <v>68538.375872307777</v>
      </c>
      <c r="AE76" s="103">
        <f t="shared" si="296"/>
        <v>67819.88</v>
      </c>
      <c r="AF76" s="103">
        <f t="shared" si="296"/>
        <v>62431.770000000004</v>
      </c>
      <c r="AG76" s="102">
        <f t="shared" si="187"/>
        <v>-718.49587230777252</v>
      </c>
      <c r="AH76" s="102">
        <f t="shared" si="188"/>
        <v>-1.0483117861537674</v>
      </c>
      <c r="AI76" s="100">
        <f t="shared" ref="AI76:AT76" si="297">SUM(AI74:AI75)</f>
        <v>10979.238907655628</v>
      </c>
      <c r="AJ76" s="100">
        <f t="shared" si="297"/>
        <v>10470.870000000001</v>
      </c>
      <c r="AK76" s="100">
        <f t="shared" si="297"/>
        <v>9567.48</v>
      </c>
      <c r="AL76" s="100">
        <f t="shared" si="297"/>
        <v>10977.102073160913</v>
      </c>
      <c r="AM76" s="100">
        <f t="shared" si="297"/>
        <v>10899.82</v>
      </c>
      <c r="AN76" s="100">
        <f t="shared" si="297"/>
        <v>10046.849270000001</v>
      </c>
      <c r="AO76" s="100">
        <f t="shared" si="297"/>
        <v>12100.593562303096</v>
      </c>
      <c r="AP76" s="100">
        <f t="shared" si="297"/>
        <v>11247.569999999998</v>
      </c>
      <c r="AQ76" s="100">
        <f t="shared" si="297"/>
        <v>11227.92</v>
      </c>
      <c r="AR76" s="103">
        <f t="shared" si="297"/>
        <v>34056.934543119634</v>
      </c>
      <c r="AS76" s="103">
        <f t="shared" si="297"/>
        <v>32618.260000000002</v>
      </c>
      <c r="AT76" s="103">
        <f t="shared" si="297"/>
        <v>30842.249269999993</v>
      </c>
      <c r="AU76" s="102">
        <f t="shared" si="190"/>
        <v>-1438.6745431196323</v>
      </c>
      <c r="AV76" s="102">
        <f t="shared" si="191"/>
        <v>-4.2243218963178268</v>
      </c>
      <c r="AW76" s="103">
        <f t="shared" ref="AW76:AY76" si="298">SUM(AW74:AW75)</f>
        <v>102595.3104154274</v>
      </c>
      <c r="AX76" s="103">
        <f t="shared" si="298"/>
        <v>100438.14</v>
      </c>
      <c r="AY76" s="103">
        <f t="shared" si="298"/>
        <v>93274.01926999999</v>
      </c>
      <c r="AZ76" s="102">
        <f t="shared" si="194"/>
        <v>-2157.1704154274048</v>
      </c>
      <c r="BA76" s="102">
        <f t="shared" si="195"/>
        <v>-2.1026013827460752</v>
      </c>
      <c r="BB76" s="100">
        <f t="shared" ref="BB76" si="299">SUM(BB74:BB75)</f>
        <v>11512.7521557898</v>
      </c>
      <c r="BC76" s="100"/>
      <c r="BD76" s="100"/>
      <c r="BE76" s="100">
        <f t="shared" ref="BE76:BH76" si="300">SUM(BE74:BE75)</f>
        <v>11110.29</v>
      </c>
      <c r="BF76" s="100">
        <f t="shared" si="300"/>
        <v>11107.11</v>
      </c>
      <c r="BG76" s="100">
        <f t="shared" si="300"/>
        <v>3.18</v>
      </c>
      <c r="BH76" s="100">
        <f t="shared" si="300"/>
        <v>11905.699999999999</v>
      </c>
      <c r="BI76" s="100"/>
      <c r="BJ76" s="100"/>
      <c r="BK76" s="100">
        <f t="shared" ref="BK76" si="301">SUM(BK74:BK75)</f>
        <v>11641.494966679613</v>
      </c>
      <c r="BL76" s="100"/>
      <c r="BM76" s="100"/>
      <c r="BN76" s="100">
        <f t="shared" ref="BN76:BQ76" si="302">SUM(BN74:BN75)</f>
        <v>10921.220000000001</v>
      </c>
      <c r="BO76" s="100">
        <f t="shared" si="302"/>
        <v>10917.960000000001</v>
      </c>
      <c r="BP76" s="100">
        <f t="shared" si="302"/>
        <v>3.26</v>
      </c>
      <c r="BQ76" s="100">
        <f t="shared" si="302"/>
        <v>11638.31</v>
      </c>
      <c r="BR76" s="100"/>
      <c r="BS76" s="100"/>
      <c r="BT76" s="100">
        <f t="shared" ref="BT76" si="303">SUM(BT74:BT75)</f>
        <v>12688.198329713416</v>
      </c>
      <c r="BU76" s="100"/>
      <c r="BV76" s="100"/>
      <c r="BW76" s="100">
        <f t="shared" ref="BW76:CC76" si="304">SUM(BW74:BW75)</f>
        <v>10831.800000000001</v>
      </c>
      <c r="BX76" s="100">
        <f t="shared" si="304"/>
        <v>10831.800000000001</v>
      </c>
      <c r="BY76" s="100">
        <f t="shared" si="304"/>
        <v>0</v>
      </c>
      <c r="BZ76" s="100">
        <f t="shared" si="304"/>
        <v>10646.710000000001</v>
      </c>
      <c r="CA76" s="103">
        <f t="shared" si="304"/>
        <v>35842.445452182816</v>
      </c>
      <c r="CB76" s="103">
        <f t="shared" si="304"/>
        <v>32863.310000000005</v>
      </c>
      <c r="CC76" s="103">
        <f t="shared" si="304"/>
        <v>34190.720000000001</v>
      </c>
      <c r="CD76" s="43">
        <f t="shared" si="199"/>
        <v>-2979.1354521828107</v>
      </c>
      <c r="CE76" s="43">
        <f t="shared" si="200"/>
        <v>-8.3117527685359995</v>
      </c>
      <c r="CF76" s="103">
        <f t="shared" ref="CF76" si="305">SUM(CF74:CF75)</f>
        <v>138437.75586761022</v>
      </c>
      <c r="CG76" s="103"/>
      <c r="CH76" s="103"/>
      <c r="CI76" s="103">
        <f t="shared" ref="CI76:CL76" si="306">SUM(CI74:CI75)</f>
        <v>133301.45000000001</v>
      </c>
      <c r="CJ76" s="103">
        <f t="shared" si="306"/>
        <v>133269.20000000001</v>
      </c>
      <c r="CK76" s="103">
        <f t="shared" si="306"/>
        <v>32.25</v>
      </c>
      <c r="CL76" s="103">
        <f t="shared" si="306"/>
        <v>127464.73927000002</v>
      </c>
      <c r="CM76" s="103"/>
      <c r="CN76" s="103"/>
      <c r="CO76" s="43">
        <f t="shared" si="204"/>
        <v>-5136.3058676102082</v>
      </c>
      <c r="CP76" s="43">
        <f t="shared" si="205"/>
        <v>-3.7101915120049496</v>
      </c>
      <c r="CQ76" s="80"/>
      <c r="CR76" s="80"/>
    </row>
    <row r="77" spans="1:96" ht="18.75" x14ac:dyDescent="0.3">
      <c r="A77" s="106" t="s">
        <v>97</v>
      </c>
      <c r="B77" s="100">
        <f t="shared" ref="B77:CL77" si="307">SUM(B76/B71)</f>
        <v>37.161033695081727</v>
      </c>
      <c r="C77" s="100">
        <f t="shared" si="307"/>
        <v>36.020323802962452</v>
      </c>
      <c r="D77" s="100">
        <f t="shared" si="307"/>
        <v>33.701185717644691</v>
      </c>
      <c r="E77" s="100">
        <f t="shared" si="307"/>
        <v>36.980855011727812</v>
      </c>
      <c r="F77" s="100">
        <f t="shared" si="307"/>
        <v>36.018316062997123</v>
      </c>
      <c r="G77" s="100">
        <f t="shared" si="307"/>
        <v>33.703831197807105</v>
      </c>
      <c r="H77" s="100">
        <f t="shared" si="307"/>
        <v>39.676820768911703</v>
      </c>
      <c r="I77" s="100">
        <f t="shared" si="307"/>
        <v>36.020613356648056</v>
      </c>
      <c r="J77" s="100">
        <f t="shared" si="307"/>
        <v>33.709381542653951</v>
      </c>
      <c r="K77" s="103">
        <f t="shared" si="307"/>
        <v>37.938046271169654</v>
      </c>
      <c r="L77" s="103">
        <f t="shared" si="307"/>
        <v>36.019736559831813</v>
      </c>
      <c r="M77" s="103">
        <f t="shared" si="307"/>
        <v>33.704798544434219</v>
      </c>
      <c r="N77" s="102">
        <f t="shared" si="180"/>
        <v>-1.9183097113378409</v>
      </c>
      <c r="O77" s="102">
        <f t="shared" si="181"/>
        <v>-5.0564272541246442</v>
      </c>
      <c r="P77" s="100">
        <f t="shared" si="307"/>
        <v>36.436329184621528</v>
      </c>
      <c r="Q77" s="100">
        <f t="shared" si="307"/>
        <v>36.010638961687256</v>
      </c>
      <c r="R77" s="100">
        <f t="shared" si="307"/>
        <v>33.708826452254037</v>
      </c>
      <c r="S77" s="100">
        <f t="shared" si="307"/>
        <v>37.120088866319875</v>
      </c>
      <c r="T77" s="100">
        <f t="shared" si="307"/>
        <v>36.022780163230522</v>
      </c>
      <c r="U77" s="100">
        <f t="shared" si="307"/>
        <v>33.711799591664771</v>
      </c>
      <c r="V77" s="100">
        <f t="shared" si="307"/>
        <v>39.802266396428777</v>
      </c>
      <c r="W77" s="100">
        <f t="shared" si="307"/>
        <v>36.024001477013975</v>
      </c>
      <c r="X77" s="100">
        <f t="shared" si="307"/>
        <v>33.710121674020584</v>
      </c>
      <c r="Y77" s="103">
        <f t="shared" si="307"/>
        <v>37.761383382905571</v>
      </c>
      <c r="Z77" s="103">
        <f t="shared" si="307"/>
        <v>36.019103924930839</v>
      </c>
      <c r="AA77" s="103">
        <f t="shared" si="307"/>
        <v>33.710214939348795</v>
      </c>
      <c r="AB77" s="102">
        <f t="shared" si="183"/>
        <v>-1.7422794579747318</v>
      </c>
      <c r="AC77" s="102">
        <f t="shared" si="184"/>
        <v>-4.6139185111620007</v>
      </c>
      <c r="AD77" s="103">
        <f t="shared" si="307"/>
        <v>37.851658118808515</v>
      </c>
      <c r="AE77" s="103">
        <f t="shared" si="307"/>
        <v>36.019417166347125</v>
      </c>
      <c r="AF77" s="103">
        <f t="shared" si="307"/>
        <v>33.707546864201795</v>
      </c>
      <c r="AG77" s="102">
        <f t="shared" si="187"/>
        <v>-1.8322409524613903</v>
      </c>
      <c r="AH77" s="102">
        <f t="shared" si="188"/>
        <v>-4.8405830643148189</v>
      </c>
      <c r="AI77" s="100">
        <f t="shared" si="307"/>
        <v>37.896870936178445</v>
      </c>
      <c r="AJ77" s="100">
        <f t="shared" si="307"/>
        <v>36.851094530865069</v>
      </c>
      <c r="AK77" s="100">
        <f t="shared" si="307"/>
        <v>36.018070248089444</v>
      </c>
      <c r="AL77" s="100">
        <f t="shared" si="307"/>
        <v>37.889495257250303</v>
      </c>
      <c r="AM77" s="100">
        <f t="shared" si="307"/>
        <v>36.848613928329954</v>
      </c>
      <c r="AN77" s="100">
        <f t="shared" si="307"/>
        <v>36.018390806658068</v>
      </c>
      <c r="AO77" s="100">
        <f t="shared" si="307"/>
        <v>39.54313243924846</v>
      </c>
      <c r="AP77" s="100">
        <f t="shared" si="307"/>
        <v>36.84707616707616</v>
      </c>
      <c r="AQ77" s="100">
        <f t="shared" si="307"/>
        <v>36.027338360340124</v>
      </c>
      <c r="AR77" s="103">
        <f t="shared" si="307"/>
        <v>38.463410988101408</v>
      </c>
      <c r="AS77" s="103">
        <f t="shared" si="307"/>
        <v>36.848879901490072</v>
      </c>
      <c r="AT77" s="103">
        <f t="shared" si="307"/>
        <v>36.021548132706833</v>
      </c>
      <c r="AU77" s="102">
        <f t="shared" si="190"/>
        <v>-1.6145310866113363</v>
      </c>
      <c r="AV77" s="102">
        <f t="shared" si="191"/>
        <v>-4.1975764632803596</v>
      </c>
      <c r="AW77" s="103">
        <f t="shared" si="307"/>
        <v>38.052562855601153</v>
      </c>
      <c r="AX77" s="103">
        <f t="shared" si="307"/>
        <v>36.284668684927347</v>
      </c>
      <c r="AY77" s="103">
        <f t="shared" si="307"/>
        <v>34.4390870708474</v>
      </c>
      <c r="AZ77" s="102">
        <f t="shared" si="194"/>
        <v>-1.7678941706738058</v>
      </c>
      <c r="BA77" s="102">
        <f t="shared" si="195"/>
        <v>-4.6459266814234574</v>
      </c>
      <c r="BB77" s="100">
        <f t="shared" si="307"/>
        <v>37.400838071610515</v>
      </c>
      <c r="BC77" s="100"/>
      <c r="BD77" s="100"/>
      <c r="BE77" s="100">
        <f t="shared" si="307"/>
        <v>36.848094296820072</v>
      </c>
      <c r="BF77" s="100">
        <f t="shared" si="307"/>
        <v>36.847324141774706</v>
      </c>
      <c r="BG77" s="100">
        <f t="shared" si="307"/>
        <v>39.75</v>
      </c>
      <c r="BH77" s="104">
        <f t="shared" si="307"/>
        <v>36.023298033282906</v>
      </c>
      <c r="BI77" s="104"/>
      <c r="BJ77" s="104"/>
      <c r="BK77" s="104">
        <f t="shared" si="307"/>
        <v>37.819077686067281</v>
      </c>
      <c r="BL77" s="104"/>
      <c r="BM77" s="104"/>
      <c r="BN77" s="104">
        <f t="shared" si="307"/>
        <v>36.84995107467018</v>
      </c>
      <c r="BO77" s="104">
        <f t="shared" si="307"/>
        <v>36.848898039083338</v>
      </c>
      <c r="BP77" s="104">
        <f t="shared" si="307"/>
        <v>40.75</v>
      </c>
      <c r="BQ77" s="104">
        <f t="shared" si="307"/>
        <v>36.018538004456545</v>
      </c>
      <c r="BR77" s="104"/>
      <c r="BS77" s="104"/>
      <c r="BT77" s="104">
        <f t="shared" si="307"/>
        <v>40.97839534339689</v>
      </c>
      <c r="BU77" s="104"/>
      <c r="BV77" s="104"/>
      <c r="BW77" s="104">
        <f t="shared" si="307"/>
        <v>36.854139022149639</v>
      </c>
      <c r="BX77" s="104">
        <f t="shared" si="307"/>
        <v>36.854139022149639</v>
      </c>
      <c r="BY77" s="104" t="e">
        <f t="shared" si="307"/>
        <v>#DIV/0!</v>
      </c>
      <c r="BZ77" s="104">
        <f t="shared" si="307"/>
        <v>36.020942585512742</v>
      </c>
      <c r="CA77" s="105">
        <f t="shared" si="307"/>
        <v>38.73716493645027</v>
      </c>
      <c r="CB77" s="105">
        <f t="shared" si="307"/>
        <v>36.850703524124356</v>
      </c>
      <c r="CC77" s="105">
        <f t="shared" si="307"/>
        <v>36.020944173453159</v>
      </c>
      <c r="CD77" s="43">
        <f t="shared" si="199"/>
        <v>-1.8864614123259145</v>
      </c>
      <c r="CE77" s="43">
        <f t="shared" si="200"/>
        <v>-4.8699005604068422</v>
      </c>
      <c r="CF77" s="105">
        <f t="shared" si="307"/>
        <v>38.227478687258099</v>
      </c>
      <c r="CG77" s="105"/>
      <c r="CH77" s="105"/>
      <c r="CI77" s="105">
        <f t="shared" si="307"/>
        <v>36.422594222286349</v>
      </c>
      <c r="CJ77" s="105">
        <f t="shared" si="307"/>
        <v>36.427030018928399</v>
      </c>
      <c r="CK77" s="105">
        <f t="shared" si="307"/>
        <v>24.229902329075884</v>
      </c>
      <c r="CL77" s="105">
        <f t="shared" si="307"/>
        <v>34.849601242399785</v>
      </c>
      <c r="CM77" s="105"/>
      <c r="CN77" s="105"/>
      <c r="CO77" s="43">
        <f t="shared" si="204"/>
        <v>-1.8048844649717495</v>
      </c>
      <c r="CP77" s="43">
        <f t="shared" si="205"/>
        <v>-4.7214321397904531</v>
      </c>
      <c r="CQ77" s="80"/>
      <c r="CR77" s="80"/>
    </row>
    <row r="78" spans="1:96" ht="18.75" x14ac:dyDescent="0.3">
      <c r="A78" s="106" t="s">
        <v>98</v>
      </c>
      <c r="B78" s="100">
        <f>SUM('[1]Произв. прогр. Вода (СВОД)'!E82)</f>
        <v>-552.07499999999993</v>
      </c>
      <c r="C78" s="107"/>
      <c r="D78" s="108"/>
      <c r="E78" s="100">
        <f>SUM('[1]Произв. прогр. Вода (СВОД)'!F82)</f>
        <v>-552.07499999999993</v>
      </c>
      <c r="F78" s="107"/>
      <c r="G78" s="108"/>
      <c r="H78" s="100">
        <f>SUM('[1]Произв. прогр. Вода (СВОД)'!G82)</f>
        <v>-552.07499999999993</v>
      </c>
      <c r="I78" s="107"/>
      <c r="J78" s="108"/>
      <c r="K78" s="101">
        <f t="shared" ref="K78:M78" si="308">SUM(B78+E78+H78)</f>
        <v>-1656.2249999999999</v>
      </c>
      <c r="L78" s="101">
        <f t="shared" si="308"/>
        <v>0</v>
      </c>
      <c r="M78" s="101">
        <f t="shared" si="308"/>
        <v>0</v>
      </c>
      <c r="N78" s="102">
        <f t="shared" si="180"/>
        <v>1656.2249999999999</v>
      </c>
      <c r="O78" s="102">
        <f t="shared" si="181"/>
        <v>-100</v>
      </c>
      <c r="P78" s="100">
        <f>SUM('[1]Произв. прогр. Вода (СВОД)'!I82)</f>
        <v>-552.07499999999993</v>
      </c>
      <c r="Q78" s="107"/>
      <c r="R78" s="108"/>
      <c r="S78" s="100">
        <f>SUM('[1]Произв. прогр. Вода (СВОД)'!J82)</f>
        <v>-552.07499999999993</v>
      </c>
      <c r="T78" s="107"/>
      <c r="U78" s="108"/>
      <c r="V78" s="100">
        <f>SUM('[1]Произв. прогр. Вода (СВОД)'!K82)</f>
        <v>-552.07499999999993</v>
      </c>
      <c r="W78" s="107"/>
      <c r="X78" s="108"/>
      <c r="Y78" s="101">
        <f t="shared" ref="Y78:AA78" si="309">SUM(P78+S78+V78)</f>
        <v>-1656.2249999999999</v>
      </c>
      <c r="Z78" s="101">
        <f t="shared" si="309"/>
        <v>0</v>
      </c>
      <c r="AA78" s="101">
        <f t="shared" si="309"/>
        <v>0</v>
      </c>
      <c r="AB78" s="102">
        <f t="shared" si="183"/>
        <v>1656.2249999999999</v>
      </c>
      <c r="AC78" s="102">
        <f t="shared" si="184"/>
        <v>-100</v>
      </c>
      <c r="AD78" s="101">
        <f t="shared" ref="AD78:AF78" si="310">SUM(K78+Y78)</f>
        <v>-3312.45</v>
      </c>
      <c r="AE78" s="101">
        <f t="shared" si="310"/>
        <v>0</v>
      </c>
      <c r="AF78" s="101">
        <f t="shared" si="310"/>
        <v>0</v>
      </c>
      <c r="AG78" s="102">
        <f t="shared" si="187"/>
        <v>3312.45</v>
      </c>
      <c r="AH78" s="102">
        <f t="shared" si="188"/>
        <v>-100</v>
      </c>
      <c r="AI78" s="100">
        <f>SUM('[1]Произв. прогр. Вода (СВОД)'!N82)</f>
        <v>-552.07499999999993</v>
      </c>
      <c r="AJ78" s="107"/>
      <c r="AK78" s="108"/>
      <c r="AL78" s="100">
        <f>SUM('[1]Произв. прогр. Вода (СВОД)'!O82)</f>
        <v>-552.07499999999993</v>
      </c>
      <c r="AM78" s="107"/>
      <c r="AN78" s="108"/>
      <c r="AO78" s="100">
        <f>SUM('[1]Произв. прогр. Вода (СВОД)'!P82)</f>
        <v>-552.07499999999993</v>
      </c>
      <c r="AP78" s="107"/>
      <c r="AQ78" s="108"/>
      <c r="AR78" s="101">
        <f t="shared" ref="AR78:AT78" si="311">SUM(AI78+AL78+AO78)</f>
        <v>-1656.2249999999999</v>
      </c>
      <c r="AS78" s="101">
        <f t="shared" si="311"/>
        <v>0</v>
      </c>
      <c r="AT78" s="101">
        <f t="shared" si="311"/>
        <v>0</v>
      </c>
      <c r="AU78" s="102">
        <f t="shared" si="190"/>
        <v>1656.2249999999999</v>
      </c>
      <c r="AV78" s="102">
        <f t="shared" si="191"/>
        <v>-100</v>
      </c>
      <c r="AW78" s="101">
        <f t="shared" ref="AW78:AY78" si="312">SUM(AD78+AR78)</f>
        <v>-4968.6749999999993</v>
      </c>
      <c r="AX78" s="101">
        <f t="shared" si="312"/>
        <v>0</v>
      </c>
      <c r="AY78" s="101">
        <f t="shared" si="312"/>
        <v>0</v>
      </c>
      <c r="AZ78" s="102">
        <f t="shared" si="194"/>
        <v>4968.6749999999993</v>
      </c>
      <c r="BA78" s="102">
        <f t="shared" si="195"/>
        <v>-100</v>
      </c>
      <c r="BB78" s="100">
        <f>SUM('[1]Произв. прогр. Вода (СВОД)'!S82)</f>
        <v>-552.07499999999993</v>
      </c>
      <c r="BC78" s="100"/>
      <c r="BD78" s="100"/>
      <c r="BE78" s="107"/>
      <c r="BF78" s="107"/>
      <c r="BG78" s="107"/>
      <c r="BH78" s="108"/>
      <c r="BI78" s="108"/>
      <c r="BJ78" s="108"/>
      <c r="BK78" s="104">
        <f>SUM('[1]Произв. прогр. Вода (СВОД)'!T82)</f>
        <v>-552.07499999999993</v>
      </c>
      <c r="BL78" s="104"/>
      <c r="BM78" s="104"/>
      <c r="BN78" s="109"/>
      <c r="BO78" s="109"/>
      <c r="BP78" s="109"/>
      <c r="BQ78" s="108"/>
      <c r="BR78" s="108"/>
      <c r="BS78" s="108"/>
      <c r="BT78" s="104">
        <f>SUM('[1]Произв. прогр. Вода (СВОД)'!U82)</f>
        <v>-552.07499999999993</v>
      </c>
      <c r="BU78" s="104"/>
      <c r="BV78" s="104"/>
      <c r="BW78" s="109"/>
      <c r="BX78" s="109"/>
      <c r="BY78" s="109"/>
      <c r="BZ78" s="108"/>
      <c r="CA78" s="44">
        <f>SUM(BB78+BK78+BT78)</f>
        <v>-1656.2249999999999</v>
      </c>
      <c r="CB78" s="44">
        <f>SUM(BE78+BN78+BW78)</f>
        <v>0</v>
      </c>
      <c r="CC78" s="44">
        <f t="shared" ref="CC78" si="313">SUM(BH78+BQ78+BZ78)</f>
        <v>0</v>
      </c>
      <c r="CD78" s="43">
        <f t="shared" si="199"/>
        <v>1656.2249999999999</v>
      </c>
      <c r="CE78" s="43">
        <f t="shared" si="200"/>
        <v>-100</v>
      </c>
      <c r="CF78" s="44">
        <f>SUM(AW78+CA78)</f>
        <v>-6624.9</v>
      </c>
      <c r="CG78" s="44"/>
      <c r="CH78" s="44"/>
      <c r="CI78" s="44">
        <f>SUM(AX78+CB78)</f>
        <v>0</v>
      </c>
      <c r="CJ78" s="44">
        <v>0</v>
      </c>
      <c r="CK78" s="44">
        <v>0</v>
      </c>
      <c r="CL78" s="44">
        <f>SUM(AY78+CC78)</f>
        <v>0</v>
      </c>
      <c r="CM78" s="44"/>
      <c r="CN78" s="44"/>
      <c r="CO78" s="43">
        <f t="shared" si="204"/>
        <v>6624.9</v>
      </c>
      <c r="CP78" s="43">
        <f t="shared" si="205"/>
        <v>-100</v>
      </c>
      <c r="CQ78" s="80"/>
      <c r="CR78" s="80"/>
    </row>
    <row r="79" spans="1:96" ht="18.75" x14ac:dyDescent="0.3">
      <c r="A79" s="39" t="s">
        <v>99</v>
      </c>
      <c r="B79" s="100">
        <f>SUM(B78+B76)</f>
        <v>10954.148260065667</v>
      </c>
      <c r="C79" s="100">
        <f t="shared" ref="C79:CL79" si="314">SUM(C78+C76)</f>
        <v>11502.369999999999</v>
      </c>
      <c r="D79" s="100">
        <f t="shared" si="314"/>
        <v>10033.18</v>
      </c>
      <c r="E79" s="100">
        <f t="shared" si="314"/>
        <v>10831.397676308565</v>
      </c>
      <c r="F79" s="100">
        <f t="shared" si="314"/>
        <v>11366.300000000001</v>
      </c>
      <c r="G79" s="100">
        <f t="shared" si="314"/>
        <v>10574.24</v>
      </c>
      <c r="H79" s="100">
        <f t="shared" si="314"/>
        <v>11661.271742860939</v>
      </c>
      <c r="I79" s="100">
        <f t="shared" si="314"/>
        <v>10711.810000000001</v>
      </c>
      <c r="J79" s="100">
        <f t="shared" si="314"/>
        <v>10143.49</v>
      </c>
      <c r="K79" s="103">
        <f t="shared" si="314"/>
        <v>33446.817679235173</v>
      </c>
      <c r="L79" s="103">
        <f t="shared" si="314"/>
        <v>33580.480000000003</v>
      </c>
      <c r="M79" s="103">
        <f t="shared" si="314"/>
        <v>30750.910000000003</v>
      </c>
      <c r="N79" s="102">
        <f t="shared" si="180"/>
        <v>133.66232076482993</v>
      </c>
      <c r="O79" s="102">
        <f t="shared" si="181"/>
        <v>0.39962642200131243</v>
      </c>
      <c r="P79" s="100">
        <f t="shared" si="314"/>
        <v>10597.805729422742</v>
      </c>
      <c r="Q79" s="100">
        <f t="shared" si="314"/>
        <v>11542.13</v>
      </c>
      <c r="R79" s="100">
        <f t="shared" si="314"/>
        <v>11193.689999999999</v>
      </c>
      <c r="S79" s="100">
        <f t="shared" si="314"/>
        <v>10202.11957778145</v>
      </c>
      <c r="T79" s="100">
        <f t="shared" si="314"/>
        <v>10990.189999999999</v>
      </c>
      <c r="U79" s="100">
        <f t="shared" si="314"/>
        <v>10402.450000000001</v>
      </c>
      <c r="V79" s="100">
        <f t="shared" si="314"/>
        <v>10979.182885868409</v>
      </c>
      <c r="W79" s="100">
        <f t="shared" si="314"/>
        <v>11707.080000000002</v>
      </c>
      <c r="X79" s="100">
        <f t="shared" si="314"/>
        <v>10084.719999999999</v>
      </c>
      <c r="Y79" s="103">
        <f t="shared" si="314"/>
        <v>31779.108193072607</v>
      </c>
      <c r="Z79" s="103">
        <f t="shared" si="314"/>
        <v>34239.4</v>
      </c>
      <c r="AA79" s="103">
        <f t="shared" si="314"/>
        <v>31680.86</v>
      </c>
      <c r="AB79" s="102">
        <f t="shared" si="183"/>
        <v>2460.2918069273946</v>
      </c>
      <c r="AC79" s="102">
        <f t="shared" si="184"/>
        <v>7.7418528927243564</v>
      </c>
      <c r="AD79" s="103">
        <f t="shared" si="314"/>
        <v>65225.92587230778</v>
      </c>
      <c r="AE79" s="103">
        <f t="shared" si="314"/>
        <v>67819.88</v>
      </c>
      <c r="AF79" s="103">
        <f t="shared" si="314"/>
        <v>62431.770000000004</v>
      </c>
      <c r="AG79" s="102">
        <f t="shared" si="187"/>
        <v>2593.9541276922246</v>
      </c>
      <c r="AH79" s="102">
        <f t="shared" si="188"/>
        <v>3.9768759017240871</v>
      </c>
      <c r="AI79" s="100">
        <f t="shared" si="314"/>
        <v>10427.163907655628</v>
      </c>
      <c r="AJ79" s="100">
        <f t="shared" si="314"/>
        <v>10470.870000000001</v>
      </c>
      <c r="AK79" s="100">
        <f t="shared" si="314"/>
        <v>9567.48</v>
      </c>
      <c r="AL79" s="100">
        <f t="shared" si="314"/>
        <v>10425.027073160913</v>
      </c>
      <c r="AM79" s="100">
        <f t="shared" si="314"/>
        <v>10899.82</v>
      </c>
      <c r="AN79" s="100">
        <f t="shared" si="314"/>
        <v>10046.849270000001</v>
      </c>
      <c r="AO79" s="100">
        <f t="shared" si="314"/>
        <v>11548.518562303096</v>
      </c>
      <c r="AP79" s="100">
        <f t="shared" si="314"/>
        <v>11247.569999999998</v>
      </c>
      <c r="AQ79" s="100">
        <f t="shared" si="314"/>
        <v>11227.92</v>
      </c>
      <c r="AR79" s="103">
        <f t="shared" si="314"/>
        <v>32400.709543119636</v>
      </c>
      <c r="AS79" s="103">
        <f t="shared" si="314"/>
        <v>32618.260000000002</v>
      </c>
      <c r="AT79" s="103">
        <f t="shared" si="314"/>
        <v>30842.249269999993</v>
      </c>
      <c r="AU79" s="102">
        <f t="shared" si="190"/>
        <v>217.55045688036626</v>
      </c>
      <c r="AV79" s="102">
        <f t="shared" si="191"/>
        <v>0.67143732328097616</v>
      </c>
      <c r="AW79" s="103">
        <f t="shared" si="314"/>
        <v>97626.635415427401</v>
      </c>
      <c r="AX79" s="103">
        <f t="shared" si="314"/>
        <v>100438.14</v>
      </c>
      <c r="AY79" s="103">
        <f t="shared" si="314"/>
        <v>93274.01926999999</v>
      </c>
      <c r="AZ79" s="102">
        <f t="shared" si="194"/>
        <v>2811.5045845725981</v>
      </c>
      <c r="BA79" s="102">
        <f t="shared" si="195"/>
        <v>2.8798540199699554</v>
      </c>
      <c r="BB79" s="100">
        <f t="shared" si="314"/>
        <v>10960.677155789799</v>
      </c>
      <c r="BC79" s="100"/>
      <c r="BD79" s="100"/>
      <c r="BE79" s="100">
        <f t="shared" si="314"/>
        <v>11110.29</v>
      </c>
      <c r="BF79" s="100">
        <f t="shared" si="314"/>
        <v>11107.11</v>
      </c>
      <c r="BG79" s="100">
        <f t="shared" si="314"/>
        <v>3.18</v>
      </c>
      <c r="BH79" s="104">
        <f t="shared" si="314"/>
        <v>11905.699999999999</v>
      </c>
      <c r="BI79" s="104"/>
      <c r="BJ79" s="104"/>
      <c r="BK79" s="104">
        <f t="shared" si="314"/>
        <v>11089.419966679612</v>
      </c>
      <c r="BL79" s="104"/>
      <c r="BM79" s="104"/>
      <c r="BN79" s="104">
        <f t="shared" si="314"/>
        <v>10921.220000000001</v>
      </c>
      <c r="BO79" s="104">
        <f t="shared" si="314"/>
        <v>10917.960000000001</v>
      </c>
      <c r="BP79" s="104">
        <f t="shared" si="314"/>
        <v>3.26</v>
      </c>
      <c r="BQ79" s="104">
        <f t="shared" si="314"/>
        <v>11638.31</v>
      </c>
      <c r="BR79" s="104"/>
      <c r="BS79" s="104"/>
      <c r="BT79" s="104">
        <f t="shared" si="314"/>
        <v>12136.123329713415</v>
      </c>
      <c r="BU79" s="104"/>
      <c r="BV79" s="104"/>
      <c r="BW79" s="104">
        <f t="shared" si="314"/>
        <v>10831.800000000001</v>
      </c>
      <c r="BX79" s="104">
        <f t="shared" si="314"/>
        <v>10831.800000000001</v>
      </c>
      <c r="BY79" s="104">
        <f t="shared" si="314"/>
        <v>0</v>
      </c>
      <c r="BZ79" s="104">
        <f t="shared" si="314"/>
        <v>10646.710000000001</v>
      </c>
      <c r="CA79" s="105">
        <f t="shared" si="314"/>
        <v>34186.220452182817</v>
      </c>
      <c r="CB79" s="105">
        <f t="shared" si="314"/>
        <v>32863.310000000005</v>
      </c>
      <c r="CC79" s="105">
        <f t="shared" si="314"/>
        <v>34190.720000000001</v>
      </c>
      <c r="CD79" s="43">
        <f t="shared" si="199"/>
        <v>-1322.9104521828122</v>
      </c>
      <c r="CE79" s="43">
        <f t="shared" si="200"/>
        <v>-3.8697183680576868</v>
      </c>
      <c r="CF79" s="105">
        <f t="shared" si="314"/>
        <v>131812.85586761023</v>
      </c>
      <c r="CG79" s="105"/>
      <c r="CH79" s="105"/>
      <c r="CI79" s="105">
        <f t="shared" si="314"/>
        <v>133301.45000000001</v>
      </c>
      <c r="CJ79" s="105">
        <f t="shared" si="314"/>
        <v>133269.20000000001</v>
      </c>
      <c r="CK79" s="105">
        <f t="shared" si="314"/>
        <v>32.25</v>
      </c>
      <c r="CL79" s="105">
        <f t="shared" si="314"/>
        <v>127464.73927000002</v>
      </c>
      <c r="CM79" s="105"/>
      <c r="CN79" s="105"/>
      <c r="CO79" s="43">
        <f t="shared" si="204"/>
        <v>1488.594132389786</v>
      </c>
      <c r="CP79" s="43">
        <f t="shared" si="205"/>
        <v>1.1293239362668051</v>
      </c>
      <c r="CQ79" s="80"/>
      <c r="CR79" s="80"/>
    </row>
    <row r="80" spans="1:96" ht="18.75" x14ac:dyDescent="0.3">
      <c r="A80" s="39" t="s">
        <v>100</v>
      </c>
      <c r="B80" s="100">
        <f t="shared" ref="B80:CL80" si="315">SUM(B79/B71)</f>
        <v>35.378026602874897</v>
      </c>
      <c r="C80" s="100">
        <f t="shared" si="315"/>
        <v>36.020323802962452</v>
      </c>
      <c r="D80" s="100">
        <f t="shared" si="315"/>
        <v>33.701185717644691</v>
      </c>
      <c r="E80" s="100">
        <f t="shared" si="315"/>
        <v>35.187359642508</v>
      </c>
      <c r="F80" s="100">
        <f t="shared" si="315"/>
        <v>36.018316062997123</v>
      </c>
      <c r="G80" s="100">
        <f t="shared" si="315"/>
        <v>33.703831197807105</v>
      </c>
      <c r="H80" s="100">
        <f t="shared" si="315"/>
        <v>37.883325399691891</v>
      </c>
      <c r="I80" s="100">
        <f t="shared" si="315"/>
        <v>36.020613356648056</v>
      </c>
      <c r="J80" s="100">
        <f t="shared" si="315"/>
        <v>33.709381542653951</v>
      </c>
      <c r="K80" s="103">
        <f t="shared" si="315"/>
        <v>36.148060677623462</v>
      </c>
      <c r="L80" s="103">
        <f t="shared" si="315"/>
        <v>36.019736559831813</v>
      </c>
      <c r="M80" s="103">
        <f t="shared" si="315"/>
        <v>33.704798544434219</v>
      </c>
      <c r="N80" s="102">
        <f t="shared" si="180"/>
        <v>-0.12832411779164943</v>
      </c>
      <c r="O80" s="102">
        <f t="shared" si="181"/>
        <v>-0.35499585700066399</v>
      </c>
      <c r="P80" s="100">
        <f t="shared" si="315"/>
        <v>34.63222141676728</v>
      </c>
      <c r="Q80" s="100">
        <f t="shared" si="315"/>
        <v>36.010638961687256</v>
      </c>
      <c r="R80" s="100">
        <f t="shared" si="315"/>
        <v>33.708826452254037</v>
      </c>
      <c r="S80" s="100">
        <f t="shared" si="315"/>
        <v>35.214500036523823</v>
      </c>
      <c r="T80" s="100">
        <f t="shared" si="315"/>
        <v>36.022780163230522</v>
      </c>
      <c r="U80" s="100">
        <f t="shared" si="315"/>
        <v>33.711799591664771</v>
      </c>
      <c r="V80" s="100">
        <f t="shared" si="315"/>
        <v>37.896677566632732</v>
      </c>
      <c r="W80" s="100">
        <f t="shared" si="315"/>
        <v>36.024001477013975</v>
      </c>
      <c r="X80" s="100">
        <f t="shared" si="315"/>
        <v>33.710121674020584</v>
      </c>
      <c r="Y80" s="103">
        <f t="shared" si="315"/>
        <v>35.890866740160988</v>
      </c>
      <c r="Z80" s="103">
        <f t="shared" si="315"/>
        <v>36.019103924930839</v>
      </c>
      <c r="AA80" s="103">
        <f t="shared" si="315"/>
        <v>33.710214939348795</v>
      </c>
      <c r="AB80" s="102">
        <f t="shared" si="183"/>
        <v>0.12823718476985135</v>
      </c>
      <c r="AC80" s="102">
        <f t="shared" si="184"/>
        <v>0.35729754229188659</v>
      </c>
      <c r="AD80" s="103">
        <f t="shared" si="315"/>
        <v>36.022292842204315</v>
      </c>
      <c r="AE80" s="103">
        <f t="shared" si="315"/>
        <v>36.019417166347125</v>
      </c>
      <c r="AF80" s="103">
        <f t="shared" si="315"/>
        <v>33.707546864201795</v>
      </c>
      <c r="AG80" s="102">
        <f t="shared" si="187"/>
        <v>-2.8756758571901742E-3</v>
      </c>
      <c r="AH80" s="102">
        <f t="shared" si="188"/>
        <v>-7.983045026553625E-3</v>
      </c>
      <c r="AI80" s="100">
        <f t="shared" si="315"/>
        <v>35.991282106382393</v>
      </c>
      <c r="AJ80" s="100">
        <f t="shared" si="315"/>
        <v>36.851094530865069</v>
      </c>
      <c r="AK80" s="100">
        <f t="shared" si="315"/>
        <v>36.018070248089444</v>
      </c>
      <c r="AL80" s="100">
        <f t="shared" si="315"/>
        <v>35.983906427454258</v>
      </c>
      <c r="AM80" s="100">
        <f t="shared" si="315"/>
        <v>36.848613928329954</v>
      </c>
      <c r="AN80" s="100">
        <f t="shared" si="315"/>
        <v>36.018390806658068</v>
      </c>
      <c r="AO80" s="100">
        <f t="shared" si="315"/>
        <v>37.739024671394212</v>
      </c>
      <c r="AP80" s="100">
        <f t="shared" si="315"/>
        <v>36.84707616707616</v>
      </c>
      <c r="AQ80" s="100">
        <f t="shared" si="315"/>
        <v>36.027338360340124</v>
      </c>
      <c r="AR80" s="103">
        <f t="shared" si="315"/>
        <v>36.592894345356825</v>
      </c>
      <c r="AS80" s="103">
        <f t="shared" si="315"/>
        <v>36.848879901490072</v>
      </c>
      <c r="AT80" s="103">
        <f t="shared" si="315"/>
        <v>36.021548132706833</v>
      </c>
      <c r="AU80" s="102">
        <f t="shared" si="190"/>
        <v>0.25598555613324692</v>
      </c>
      <c r="AV80" s="102">
        <f t="shared" si="191"/>
        <v>0.69954990091055269</v>
      </c>
      <c r="AW80" s="103">
        <f t="shared" si="315"/>
        <v>36.2096831276587</v>
      </c>
      <c r="AX80" s="103">
        <f t="shared" si="315"/>
        <v>36.284668684927347</v>
      </c>
      <c r="AY80" s="103">
        <f t="shared" si="315"/>
        <v>34.4390870708474</v>
      </c>
      <c r="AZ80" s="102">
        <f t="shared" si="194"/>
        <v>7.4985557268647085E-2</v>
      </c>
      <c r="BA80" s="102">
        <f t="shared" si="195"/>
        <v>0.20708702974362542</v>
      </c>
      <c r="BB80" s="100">
        <f t="shared" si="315"/>
        <v>35.607342702390703</v>
      </c>
      <c r="BC80" s="100"/>
      <c r="BD80" s="100"/>
      <c r="BE80" s="100">
        <f t="shared" si="315"/>
        <v>36.848094296820072</v>
      </c>
      <c r="BF80" s="100">
        <f t="shared" si="315"/>
        <v>36.847324141774706</v>
      </c>
      <c r="BG80" s="100">
        <f t="shared" si="315"/>
        <v>39.75</v>
      </c>
      <c r="BH80" s="104">
        <f t="shared" si="315"/>
        <v>36.023298033282906</v>
      </c>
      <c r="BI80" s="104"/>
      <c r="BJ80" s="104"/>
      <c r="BK80" s="104">
        <f t="shared" si="315"/>
        <v>36.025582316847469</v>
      </c>
      <c r="BL80" s="104"/>
      <c r="BM80" s="104"/>
      <c r="BN80" s="104">
        <f t="shared" si="315"/>
        <v>36.84995107467018</v>
      </c>
      <c r="BO80" s="104">
        <f t="shared" si="315"/>
        <v>36.848898039083338</v>
      </c>
      <c r="BP80" s="104">
        <f t="shared" si="315"/>
        <v>40.75</v>
      </c>
      <c r="BQ80" s="104">
        <f t="shared" si="315"/>
        <v>36.018538004456545</v>
      </c>
      <c r="BR80" s="104"/>
      <c r="BS80" s="104"/>
      <c r="BT80" s="104">
        <f t="shared" si="315"/>
        <v>39.19538825119006</v>
      </c>
      <c r="BU80" s="104"/>
      <c r="BV80" s="104"/>
      <c r="BW80" s="104">
        <f t="shared" si="315"/>
        <v>36.854139022149639</v>
      </c>
      <c r="BX80" s="104">
        <f t="shared" si="315"/>
        <v>36.854139022149639</v>
      </c>
      <c r="BY80" s="104" t="e">
        <f t="shared" si="315"/>
        <v>#DIV/0!</v>
      </c>
      <c r="BZ80" s="104">
        <f t="shared" si="315"/>
        <v>36.020942585512742</v>
      </c>
      <c r="CA80" s="105">
        <f t="shared" si="315"/>
        <v>36.947179342904086</v>
      </c>
      <c r="CB80" s="105">
        <f t="shared" si="315"/>
        <v>36.850703524124356</v>
      </c>
      <c r="CC80" s="105">
        <f t="shared" si="315"/>
        <v>36.020944173453159</v>
      </c>
      <c r="CD80" s="43">
        <f t="shared" si="199"/>
        <v>-9.6475818779730105E-2</v>
      </c>
      <c r="CE80" s="43">
        <f t="shared" si="200"/>
        <v>-0.26111822470761581</v>
      </c>
      <c r="CF80" s="105">
        <f t="shared" si="315"/>
        <v>36.398113410653892</v>
      </c>
      <c r="CG80" s="105"/>
      <c r="CH80" s="105"/>
      <c r="CI80" s="105">
        <f t="shared" si="315"/>
        <v>36.422594222286349</v>
      </c>
      <c r="CJ80" s="105">
        <f t="shared" si="315"/>
        <v>36.427030018928399</v>
      </c>
      <c r="CK80" s="105">
        <f t="shared" si="315"/>
        <v>24.229902329075884</v>
      </c>
      <c r="CL80" s="105">
        <f t="shared" si="315"/>
        <v>34.849601242399785</v>
      </c>
      <c r="CM80" s="105"/>
      <c r="CN80" s="105"/>
      <c r="CO80" s="43">
        <f t="shared" si="204"/>
        <v>2.4480811632457744E-2</v>
      </c>
      <c r="CP80" s="43">
        <f t="shared" si="205"/>
        <v>6.7258462976523659E-2</v>
      </c>
      <c r="CQ80" s="80"/>
      <c r="CR80" s="80"/>
    </row>
    <row r="81" spans="1:96" ht="18.75" x14ac:dyDescent="0.3">
      <c r="A81" s="106" t="s">
        <v>101</v>
      </c>
      <c r="B81" s="110">
        <f>SUM(B82:B83)</f>
        <v>0</v>
      </c>
      <c r="C81" s="110">
        <f>SUM('[2]ПОЛНАЯ СЕБЕСТОИМОСТЬ ВОДА 2017'!C214)</f>
        <v>0</v>
      </c>
      <c r="D81" s="110">
        <f>SUM(D82:D83)</f>
        <v>0</v>
      </c>
      <c r="E81" s="110">
        <f>SUM(E82:E83)</f>
        <v>0</v>
      </c>
      <c r="F81" s="100">
        <f>SUM('[2]ПОЛНАЯ СЕБЕСТОИМОСТЬ ВОДА 2017'!D214)</f>
        <v>0</v>
      </c>
      <c r="G81" s="110">
        <f>SUM(G82:G83)</f>
        <v>0</v>
      </c>
      <c r="H81" s="110">
        <f>SUM(H82:H83)</f>
        <v>0</v>
      </c>
      <c r="I81" s="110">
        <f>SUM('[2]ПОЛНАЯ СЕБЕСТОИМОСТЬ ВОДА 2017'!E214)</f>
        <v>0</v>
      </c>
      <c r="J81" s="110">
        <f>SUM(J82:J83)</f>
        <v>0</v>
      </c>
      <c r="K81" s="101">
        <f t="shared" ref="K81:M84" si="316">SUM(B81+E81+H81)</f>
        <v>0</v>
      </c>
      <c r="L81" s="101">
        <f t="shared" si="316"/>
        <v>0</v>
      </c>
      <c r="M81" s="101">
        <f t="shared" si="316"/>
        <v>0</v>
      </c>
      <c r="N81" s="102">
        <f t="shared" si="180"/>
        <v>0</v>
      </c>
      <c r="O81" s="102"/>
      <c r="P81" s="110">
        <f>SUM(P82:P83)</f>
        <v>0</v>
      </c>
      <c r="Q81" s="110">
        <f>SUM('[2]ПОЛНАЯ СЕБЕСТОИМОСТЬ ВОДА 2017'!H214)</f>
        <v>0</v>
      </c>
      <c r="R81" s="110">
        <f>SUM(R82:R83)</f>
        <v>0</v>
      </c>
      <c r="S81" s="110">
        <f>SUM(S82:S83)</f>
        <v>0</v>
      </c>
      <c r="T81" s="110">
        <f>SUM('[2]ПОЛНАЯ СЕБЕСТОИМОСТЬ ВОДА 2017'!I214)</f>
        <v>0</v>
      </c>
      <c r="U81" s="110">
        <f>SUM(U82:U83)</f>
        <v>0</v>
      </c>
      <c r="V81" s="110">
        <f>SUM(V82:V83)</f>
        <v>0</v>
      </c>
      <c r="W81" s="110">
        <f>SUM('[2]ПОЛНАЯ СЕБЕСТОИМОСТЬ ВОДА 2017'!J214)</f>
        <v>0</v>
      </c>
      <c r="X81" s="110">
        <f>SUM(X82:X83)</f>
        <v>0</v>
      </c>
      <c r="Y81" s="101">
        <f t="shared" ref="Y81:AA84" si="317">SUM(P81+S81+V81)</f>
        <v>0</v>
      </c>
      <c r="Z81" s="101">
        <f t="shared" si="317"/>
        <v>0</v>
      </c>
      <c r="AA81" s="101">
        <f t="shared" si="317"/>
        <v>0</v>
      </c>
      <c r="AB81" s="102">
        <f t="shared" si="183"/>
        <v>0</v>
      </c>
      <c r="AC81" s="102"/>
      <c r="AD81" s="101">
        <f t="shared" ref="AD81:AF84" si="318">SUM(K81+Y81)</f>
        <v>0</v>
      </c>
      <c r="AE81" s="101">
        <f t="shared" si="318"/>
        <v>0</v>
      </c>
      <c r="AF81" s="101">
        <f t="shared" si="318"/>
        <v>0</v>
      </c>
      <c r="AG81" s="102">
        <f t="shared" si="187"/>
        <v>0</v>
      </c>
      <c r="AH81" s="102"/>
      <c r="AI81" s="110">
        <f>SUM(AI82:AI83)</f>
        <v>0</v>
      </c>
      <c r="AJ81" s="110">
        <f>SUM('[2]ПОЛНАЯ СЕБЕСТОИМОСТЬ ВОДА 2017'!P214)</f>
        <v>0</v>
      </c>
      <c r="AK81" s="110">
        <f>SUM(AK82:AK83)</f>
        <v>0</v>
      </c>
      <c r="AL81" s="110">
        <f>SUM(AL82:AL83)</f>
        <v>0</v>
      </c>
      <c r="AM81" s="110">
        <f>SUM('[2]ПОЛНАЯ СЕБЕСТОИМОСТЬ ВОДА 2017'!Q214)</f>
        <v>0</v>
      </c>
      <c r="AN81" s="110">
        <f>SUM(AN82:AN83)</f>
        <v>0</v>
      </c>
      <c r="AO81" s="110">
        <f>SUM(AO82:AO83)</f>
        <v>0</v>
      </c>
      <c r="AP81" s="110">
        <f>SUM('[2]ПОЛНАЯ СЕБЕСТОИМОСТЬ ВОДА 2017'!R214)</f>
        <v>0</v>
      </c>
      <c r="AQ81" s="110">
        <f>SUM(AQ82:AQ83)</f>
        <v>0</v>
      </c>
      <c r="AR81" s="101">
        <f t="shared" ref="AR81:AT84" si="319">SUM(AI81+AL81+AO81)</f>
        <v>0</v>
      </c>
      <c r="AS81" s="101">
        <f t="shared" si="319"/>
        <v>0</v>
      </c>
      <c r="AT81" s="101">
        <f t="shared" si="319"/>
        <v>0</v>
      </c>
      <c r="AU81" s="102">
        <f t="shared" si="190"/>
        <v>0</v>
      </c>
      <c r="AV81" s="102"/>
      <c r="AW81" s="101">
        <f t="shared" ref="AW81:AY84" si="320">SUM(AD81+AR81)</f>
        <v>0</v>
      </c>
      <c r="AX81" s="101">
        <f t="shared" si="320"/>
        <v>0</v>
      </c>
      <c r="AY81" s="101">
        <f t="shared" si="320"/>
        <v>0</v>
      </c>
      <c r="AZ81" s="102">
        <f t="shared" si="194"/>
        <v>0</v>
      </c>
      <c r="BA81" s="102"/>
      <c r="BB81" s="110">
        <f>SUM(BB82:BB83)</f>
        <v>0</v>
      </c>
      <c r="BC81" s="110"/>
      <c r="BD81" s="110"/>
      <c r="BE81" s="111">
        <f>SUM(BE82:BE83)</f>
        <v>142.91</v>
      </c>
      <c r="BF81" s="112"/>
      <c r="BG81" s="113"/>
      <c r="BH81" s="71">
        <f>SUM(BH82:BH83)</f>
        <v>0</v>
      </c>
      <c r="BI81" s="71"/>
      <c r="BJ81" s="71"/>
      <c r="BK81" s="71">
        <f>SUM(BK82:BK83)</f>
        <v>0</v>
      </c>
      <c r="BL81" s="71"/>
      <c r="BM81" s="71"/>
      <c r="BN81" s="110">
        <f>SUM(BN82:BN83)</f>
        <v>58.2</v>
      </c>
      <c r="BO81" s="110">
        <f>SUM(BO82:BO83)</f>
        <v>0</v>
      </c>
      <c r="BP81" s="110">
        <f>SUM(BP82:BP83)</f>
        <v>0</v>
      </c>
      <c r="BQ81" s="71">
        <f>SUM(BQ82:BQ83)</f>
        <v>0</v>
      </c>
      <c r="BR81" s="71"/>
      <c r="BS81" s="71"/>
      <c r="BT81" s="71">
        <f>SUM(BT82:BT83)</f>
        <v>0</v>
      </c>
      <c r="BU81" s="71"/>
      <c r="BV81" s="71"/>
      <c r="BW81" s="111">
        <f>SUM(BW82:BW83)</f>
        <v>744.02</v>
      </c>
      <c r="BX81" s="114"/>
      <c r="BY81" s="115"/>
      <c r="BZ81" s="71">
        <f>SUM(BZ82:BZ83)</f>
        <v>0</v>
      </c>
      <c r="CA81" s="44">
        <f>SUM(BB81+BK81+BT81)</f>
        <v>0</v>
      </c>
      <c r="CB81" s="44">
        <f>SUM(BE81+BN81+BW81)</f>
        <v>945.13</v>
      </c>
      <c r="CC81" s="44">
        <f t="shared" ref="CC81:CC84" si="321">SUM(BH81+BQ81+BZ81)</f>
        <v>0</v>
      </c>
      <c r="CD81" s="43">
        <f t="shared" si="199"/>
        <v>945.13</v>
      </c>
      <c r="CE81" s="43"/>
      <c r="CF81" s="44">
        <f>SUM(AW81+CA81)</f>
        <v>0</v>
      </c>
      <c r="CG81" s="44"/>
      <c r="CH81" s="44"/>
      <c r="CI81" s="44">
        <f>SUM(AX81+CB81)</f>
        <v>945.13</v>
      </c>
      <c r="CJ81" s="44"/>
      <c r="CK81" s="44"/>
      <c r="CL81" s="44">
        <f>SUM(AY81+CC81)</f>
        <v>0</v>
      </c>
      <c r="CM81" s="44"/>
      <c r="CN81" s="44"/>
      <c r="CO81" s="43">
        <f t="shared" si="204"/>
        <v>945.13</v>
      </c>
      <c r="CP81" s="43"/>
      <c r="CQ81" s="80"/>
      <c r="CR81" s="80"/>
    </row>
    <row r="82" spans="1:96" ht="56.25" x14ac:dyDescent="0.3">
      <c r="A82" s="51" t="s">
        <v>102</v>
      </c>
      <c r="B82" s="116"/>
      <c r="C82" s="116"/>
      <c r="D82" s="116"/>
      <c r="E82" s="116"/>
      <c r="F82" s="74"/>
      <c r="G82" s="116"/>
      <c r="H82" s="116"/>
      <c r="I82" s="116"/>
      <c r="J82" s="116"/>
      <c r="K82" s="93"/>
      <c r="L82" s="93"/>
      <c r="M82" s="93"/>
      <c r="N82" s="94"/>
      <c r="O82" s="94"/>
      <c r="P82" s="116"/>
      <c r="Q82" s="116"/>
      <c r="R82" s="116"/>
      <c r="S82" s="116"/>
      <c r="T82" s="116"/>
      <c r="U82" s="116"/>
      <c r="V82" s="116"/>
      <c r="W82" s="116"/>
      <c r="X82" s="116"/>
      <c r="Y82" s="93"/>
      <c r="Z82" s="93"/>
      <c r="AA82" s="93"/>
      <c r="AB82" s="94"/>
      <c r="AC82" s="94"/>
      <c r="AD82" s="93"/>
      <c r="AE82" s="93"/>
      <c r="AF82" s="93"/>
      <c r="AG82" s="94"/>
      <c r="AH82" s="94"/>
      <c r="AI82" s="116"/>
      <c r="AJ82" s="116"/>
      <c r="AK82" s="116"/>
      <c r="AL82" s="116"/>
      <c r="AM82" s="116"/>
      <c r="AN82" s="116"/>
      <c r="AO82" s="116"/>
      <c r="AP82" s="116"/>
      <c r="AQ82" s="116"/>
      <c r="AR82" s="93"/>
      <c r="AS82" s="93"/>
      <c r="AT82" s="93"/>
      <c r="AU82" s="94"/>
      <c r="AV82" s="94"/>
      <c r="AW82" s="93"/>
      <c r="AX82" s="93"/>
      <c r="AY82" s="93"/>
      <c r="AZ82" s="94"/>
      <c r="BA82" s="94"/>
      <c r="BB82" s="116"/>
      <c r="BC82" s="116"/>
      <c r="BD82" s="116"/>
      <c r="BE82" s="117">
        <f>SUM('[1]ПОЛНАЯ СЕБЕСТОИМОСТЬ ВОДА 2018'!X157)</f>
        <v>75.61</v>
      </c>
      <c r="BF82" s="112"/>
      <c r="BG82" s="113"/>
      <c r="BH82" s="68"/>
      <c r="BI82" s="68"/>
      <c r="BJ82" s="68"/>
      <c r="BK82" s="68"/>
      <c r="BL82" s="68"/>
      <c r="BM82" s="68"/>
      <c r="BN82" s="118">
        <f>SUM('[1]ПОЛНАЯ СЕБЕСТОИМОСТЬ ВОДА 2018'!AA157)</f>
        <v>0</v>
      </c>
      <c r="BO82" s="112"/>
      <c r="BP82" s="113"/>
      <c r="BQ82" s="68"/>
      <c r="BR82" s="68"/>
      <c r="BS82" s="68"/>
      <c r="BT82" s="68"/>
      <c r="BU82" s="68"/>
      <c r="BV82" s="68"/>
      <c r="BW82" s="118">
        <f>SUM('[1]ПОЛНАЯ СЕБЕСТОИМОСТЬ ВОДА 2018'!AD157)</f>
        <v>674.32999999999993</v>
      </c>
      <c r="BX82" s="119"/>
      <c r="BY82" s="120"/>
      <c r="BZ82" s="68"/>
      <c r="CA82" s="59">
        <f t="shared" ref="CA82" si="322">SUM(BB82+BK82+BT82)</f>
        <v>0</v>
      </c>
      <c r="CB82" s="59">
        <f t="shared" ref="CB82" si="323">SUM(BE82+BN82+BW82)</f>
        <v>749.93999999999994</v>
      </c>
      <c r="CC82" s="59">
        <f t="shared" si="321"/>
        <v>0</v>
      </c>
      <c r="CD82" s="58">
        <f t="shared" si="199"/>
        <v>749.93999999999994</v>
      </c>
      <c r="CE82" s="58"/>
      <c r="CF82" s="59">
        <f t="shared" ref="CF82" si="324">SUM(AW82+CA82)</f>
        <v>0</v>
      </c>
      <c r="CG82" s="59"/>
      <c r="CH82" s="59"/>
      <c r="CI82" s="59">
        <f t="shared" ref="CI82" si="325">SUM(AX82+CB82)</f>
        <v>749.93999999999994</v>
      </c>
      <c r="CJ82" s="59"/>
      <c r="CK82" s="59"/>
      <c r="CL82" s="59">
        <f t="shared" ref="CL82" si="326">SUM(AY82+CC82)</f>
        <v>0</v>
      </c>
      <c r="CM82" s="59"/>
      <c r="CN82" s="59"/>
      <c r="CO82" s="58">
        <f t="shared" ref="CO82" si="327">SUM(CI82-CF82)</f>
        <v>749.93999999999994</v>
      </c>
      <c r="CP82" s="58"/>
      <c r="CQ82" s="80"/>
      <c r="CR82" s="80"/>
    </row>
    <row r="83" spans="1:96" ht="18.75" x14ac:dyDescent="0.3">
      <c r="A83" s="51" t="s">
        <v>103</v>
      </c>
      <c r="B83" s="116">
        <v>0</v>
      </c>
      <c r="C83" s="116">
        <f>SUM('[2]ПОЛНАЯ СЕБЕСТОИМОСТЬ ВОДА 2017'!C216)</f>
        <v>0</v>
      </c>
      <c r="D83" s="116">
        <v>0</v>
      </c>
      <c r="E83" s="116">
        <v>0</v>
      </c>
      <c r="F83" s="74">
        <f>SUM('[2]ПОЛНАЯ СЕБЕСТОИМОСТЬ ВОДА 2017'!D216)</f>
        <v>0</v>
      </c>
      <c r="G83" s="116">
        <v>0</v>
      </c>
      <c r="H83" s="116">
        <v>0</v>
      </c>
      <c r="I83" s="116">
        <f>SUM('[2]ПОЛНАЯ СЕБЕСТОИМОСТЬ ВОДА 2017'!E216)</f>
        <v>0</v>
      </c>
      <c r="J83" s="116">
        <v>0</v>
      </c>
      <c r="K83" s="93">
        <f t="shared" si="316"/>
        <v>0</v>
      </c>
      <c r="L83" s="93">
        <f t="shared" si="316"/>
        <v>0</v>
      </c>
      <c r="M83" s="93">
        <f t="shared" si="316"/>
        <v>0</v>
      </c>
      <c r="N83" s="94">
        <f t="shared" si="180"/>
        <v>0</v>
      </c>
      <c r="O83" s="94"/>
      <c r="P83" s="116">
        <v>0</v>
      </c>
      <c r="Q83" s="116">
        <f>SUM('[2]ПОЛНАЯ СЕБЕСТОИМОСТЬ ВОДА 2017'!H216)</f>
        <v>0</v>
      </c>
      <c r="R83" s="116">
        <v>0</v>
      </c>
      <c r="S83" s="116">
        <v>0</v>
      </c>
      <c r="T83" s="116">
        <f>SUM('[2]ПОЛНАЯ СЕБЕСТОИМОСТЬ ВОДА 2017'!I216)</f>
        <v>0</v>
      </c>
      <c r="U83" s="116">
        <v>0</v>
      </c>
      <c r="V83" s="116">
        <v>0</v>
      </c>
      <c r="W83" s="116">
        <f>SUM('[2]ПОЛНАЯ СЕБЕСТОИМОСТЬ ВОДА 2017'!J216)</f>
        <v>0</v>
      </c>
      <c r="X83" s="116">
        <v>0</v>
      </c>
      <c r="Y83" s="93">
        <f t="shared" si="317"/>
        <v>0</v>
      </c>
      <c r="Z83" s="93">
        <f t="shared" si="317"/>
        <v>0</v>
      </c>
      <c r="AA83" s="93">
        <f t="shared" si="317"/>
        <v>0</v>
      </c>
      <c r="AB83" s="94">
        <f t="shared" si="183"/>
        <v>0</v>
      </c>
      <c r="AC83" s="94"/>
      <c r="AD83" s="93">
        <f t="shared" si="318"/>
        <v>0</v>
      </c>
      <c r="AE83" s="93">
        <f t="shared" si="318"/>
        <v>0</v>
      </c>
      <c r="AF83" s="93">
        <f t="shared" si="318"/>
        <v>0</v>
      </c>
      <c r="AG83" s="94">
        <f t="shared" si="187"/>
        <v>0</v>
      </c>
      <c r="AH83" s="94"/>
      <c r="AI83" s="116">
        <v>0</v>
      </c>
      <c r="AJ83" s="116">
        <f>SUM('[2]ПОЛНАЯ СЕБЕСТОИМОСТЬ ВОДА 2017'!P216)</f>
        <v>0</v>
      </c>
      <c r="AK83" s="116">
        <v>0</v>
      </c>
      <c r="AL83" s="116">
        <v>0</v>
      </c>
      <c r="AM83" s="116">
        <f>SUM('[2]ПОЛНАЯ СЕБЕСТОИМОСТЬ ВОДА 2017'!Q216)</f>
        <v>0</v>
      </c>
      <c r="AN83" s="116">
        <v>0</v>
      </c>
      <c r="AO83" s="116">
        <v>0</v>
      </c>
      <c r="AP83" s="116">
        <f>SUM('[2]ПОЛНАЯ СЕБЕСТОИМОСТЬ ВОДА 2017'!R216)</f>
        <v>0</v>
      </c>
      <c r="AQ83" s="116">
        <v>0</v>
      </c>
      <c r="AR83" s="93">
        <f t="shared" si="319"/>
        <v>0</v>
      </c>
      <c r="AS83" s="93">
        <f t="shared" si="319"/>
        <v>0</v>
      </c>
      <c r="AT83" s="93">
        <f t="shared" si="319"/>
        <v>0</v>
      </c>
      <c r="AU83" s="94">
        <f t="shared" si="190"/>
        <v>0</v>
      </c>
      <c r="AV83" s="94"/>
      <c r="AW83" s="93">
        <f t="shared" si="320"/>
        <v>0</v>
      </c>
      <c r="AX83" s="93">
        <f t="shared" si="320"/>
        <v>0</v>
      </c>
      <c r="AY83" s="93">
        <f t="shared" si="320"/>
        <v>0</v>
      </c>
      <c r="AZ83" s="94">
        <f t="shared" si="194"/>
        <v>0</v>
      </c>
      <c r="BA83" s="94"/>
      <c r="BB83" s="116">
        <v>0</v>
      </c>
      <c r="BC83" s="116"/>
      <c r="BD83" s="116"/>
      <c r="BE83" s="117">
        <f>SUM('[1]ПОЛНАЯ СЕБЕСТОИМОСТЬ ВОДА 2018'!X158)</f>
        <v>67.3</v>
      </c>
      <c r="BF83" s="112"/>
      <c r="BG83" s="113"/>
      <c r="BH83" s="68">
        <v>0</v>
      </c>
      <c r="BI83" s="68"/>
      <c r="BJ83" s="68"/>
      <c r="BK83" s="68">
        <v>0</v>
      </c>
      <c r="BL83" s="68"/>
      <c r="BM83" s="68"/>
      <c r="BN83" s="118">
        <f>SUM('[1]ПОЛНАЯ СЕБЕСТОИМОСТЬ ВОДА 2018'!AA158)</f>
        <v>58.2</v>
      </c>
      <c r="BO83" s="112"/>
      <c r="BP83" s="113"/>
      <c r="BQ83" s="68">
        <v>0</v>
      </c>
      <c r="BR83" s="68"/>
      <c r="BS83" s="68"/>
      <c r="BT83" s="68">
        <v>0</v>
      </c>
      <c r="BU83" s="68"/>
      <c r="BV83" s="68"/>
      <c r="BW83" s="118">
        <f>SUM('[1]ПОЛНАЯ СЕБЕСТОИМОСТЬ ВОДА 2018'!AD158)</f>
        <v>69.69</v>
      </c>
      <c r="BX83" s="119"/>
      <c r="BY83" s="120"/>
      <c r="BZ83" s="68">
        <v>0</v>
      </c>
      <c r="CA83" s="59">
        <f>SUM(BB83+BK83+BT83)</f>
        <v>0</v>
      </c>
      <c r="CB83" s="59">
        <f>SUM(BE83+BN83+BW83)</f>
        <v>195.19</v>
      </c>
      <c r="CC83" s="59">
        <f t="shared" si="321"/>
        <v>0</v>
      </c>
      <c r="CD83" s="58">
        <f t="shared" si="199"/>
        <v>195.19</v>
      </c>
      <c r="CE83" s="58"/>
      <c r="CF83" s="59">
        <f>SUM(AW83+CA83)</f>
        <v>0</v>
      </c>
      <c r="CG83" s="59"/>
      <c r="CH83" s="59"/>
      <c r="CI83" s="59">
        <f>SUM(AX83+CB83)</f>
        <v>195.19</v>
      </c>
      <c r="CJ83" s="59"/>
      <c r="CK83" s="59"/>
      <c r="CL83" s="59">
        <f>SUM(AY83+CC83)</f>
        <v>0</v>
      </c>
      <c r="CM83" s="59"/>
      <c r="CN83" s="59"/>
      <c r="CO83" s="58">
        <f t="shared" si="204"/>
        <v>195.19</v>
      </c>
      <c r="CP83" s="58"/>
      <c r="CQ83" s="80"/>
      <c r="CR83" s="80"/>
    </row>
    <row r="84" spans="1:96" ht="18.75" x14ac:dyDescent="0.3">
      <c r="A84" s="106" t="s">
        <v>104</v>
      </c>
      <c r="B84" s="100">
        <f>SUM(B70+B81)</f>
        <v>10648.276148143455</v>
      </c>
      <c r="C84" s="100">
        <f t="shared" ref="C84:J84" si="328">SUM(C70+C81)</f>
        <v>10465.859999999999</v>
      </c>
      <c r="D84" s="100">
        <f t="shared" si="328"/>
        <v>9822.2800000000007</v>
      </c>
      <c r="E84" s="100">
        <f t="shared" si="328"/>
        <v>10525.525564386353</v>
      </c>
      <c r="F84" s="100">
        <f t="shared" si="328"/>
        <v>9420.92</v>
      </c>
      <c r="G84" s="100">
        <f t="shared" si="328"/>
        <v>9093.91</v>
      </c>
      <c r="H84" s="100">
        <f t="shared" si="328"/>
        <v>11355.399630938728</v>
      </c>
      <c r="I84" s="100">
        <f t="shared" si="328"/>
        <v>12114.23</v>
      </c>
      <c r="J84" s="100">
        <f t="shared" si="328"/>
        <v>10025.09</v>
      </c>
      <c r="K84" s="101">
        <f t="shared" si="316"/>
        <v>32529.201343468536</v>
      </c>
      <c r="L84" s="101">
        <f t="shared" si="316"/>
        <v>32001.01</v>
      </c>
      <c r="M84" s="101">
        <f t="shared" si="316"/>
        <v>28941.280000000002</v>
      </c>
      <c r="N84" s="102">
        <f t="shared" si="180"/>
        <v>-528.19134346853753</v>
      </c>
      <c r="O84" s="102">
        <f t="shared" si="181"/>
        <v>-1.6237451940226986</v>
      </c>
      <c r="P84" s="100">
        <f t="shared" ref="P84:X84" si="329">SUM(P70+P81)</f>
        <v>10291.93361750053</v>
      </c>
      <c r="Q84" s="100">
        <f t="shared" si="329"/>
        <v>10883.650000000001</v>
      </c>
      <c r="R84" s="100">
        <f t="shared" si="329"/>
        <v>12338.539999999999</v>
      </c>
      <c r="S84" s="100">
        <f t="shared" si="329"/>
        <v>9896.2474658592382</v>
      </c>
      <c r="T84" s="100">
        <f t="shared" si="329"/>
        <v>10150.619999999999</v>
      </c>
      <c r="U84" s="100">
        <f t="shared" si="329"/>
        <v>12174.65</v>
      </c>
      <c r="V84" s="100">
        <f t="shared" si="329"/>
        <v>10673.310773946198</v>
      </c>
      <c r="W84" s="100">
        <f t="shared" si="329"/>
        <v>11471.880000000001</v>
      </c>
      <c r="X84" s="100">
        <f t="shared" si="329"/>
        <v>11203.669999999998</v>
      </c>
      <c r="Y84" s="101">
        <f t="shared" si="317"/>
        <v>30861.491857305969</v>
      </c>
      <c r="Z84" s="101">
        <f t="shared" si="317"/>
        <v>32506.15</v>
      </c>
      <c r="AA84" s="101">
        <f t="shared" si="317"/>
        <v>35716.86</v>
      </c>
      <c r="AB84" s="102">
        <f t="shared" si="183"/>
        <v>1644.658142694032</v>
      </c>
      <c r="AC84" s="102">
        <f t="shared" ref="AC84" si="330">SUM(AB84/Y84*100)</f>
        <v>5.3291595568303194</v>
      </c>
      <c r="AD84" s="101">
        <f t="shared" si="318"/>
        <v>63390.693200774505</v>
      </c>
      <c r="AE84" s="101">
        <f t="shared" si="318"/>
        <v>64507.16</v>
      </c>
      <c r="AF84" s="101">
        <f t="shared" si="318"/>
        <v>64658.14</v>
      </c>
      <c r="AG84" s="102">
        <f t="shared" si="187"/>
        <v>1116.4667992254981</v>
      </c>
      <c r="AH84" s="102">
        <f t="shared" ref="AH84" si="331">SUM(AG84/AD84*100)</f>
        <v>1.7612471844871025</v>
      </c>
      <c r="AI84" s="100">
        <f t="shared" ref="AI84:AQ84" si="332">SUM(AI70+AI81)</f>
        <v>10121.291795733416</v>
      </c>
      <c r="AJ84" s="100">
        <f t="shared" si="332"/>
        <v>10405</v>
      </c>
      <c r="AK84" s="100">
        <f t="shared" si="332"/>
        <v>10391.260000000002</v>
      </c>
      <c r="AL84" s="100">
        <f t="shared" si="332"/>
        <v>10119.154961238701</v>
      </c>
      <c r="AM84" s="100">
        <f t="shared" si="332"/>
        <v>11498.839999999998</v>
      </c>
      <c r="AN84" s="100">
        <f t="shared" si="332"/>
        <v>11652.720000000001</v>
      </c>
      <c r="AO84" s="100">
        <f t="shared" si="332"/>
        <v>11242.646450380884</v>
      </c>
      <c r="AP84" s="100">
        <f t="shared" si="332"/>
        <v>11292.505000000001</v>
      </c>
      <c r="AQ84" s="100">
        <f t="shared" si="332"/>
        <v>12720.17</v>
      </c>
      <c r="AR84" s="101">
        <f t="shared" si="319"/>
        <v>31483.093207352998</v>
      </c>
      <c r="AS84" s="101">
        <f t="shared" si="319"/>
        <v>33196.345000000001</v>
      </c>
      <c r="AT84" s="101">
        <f t="shared" si="319"/>
        <v>34764.15</v>
      </c>
      <c r="AU84" s="102">
        <f t="shared" si="190"/>
        <v>1713.2517926470027</v>
      </c>
      <c r="AV84" s="102">
        <f t="shared" ref="AV84" si="333">SUM(AU84/AR84*100)</f>
        <v>5.4418153304163459</v>
      </c>
      <c r="AW84" s="101">
        <f t="shared" si="320"/>
        <v>94873.786408127504</v>
      </c>
      <c r="AX84" s="101">
        <f t="shared" si="320"/>
        <v>97703.505000000005</v>
      </c>
      <c r="AY84" s="101">
        <f t="shared" si="320"/>
        <v>99422.290000000008</v>
      </c>
      <c r="AZ84" s="102">
        <f t="shared" si="194"/>
        <v>2829.7185918725008</v>
      </c>
      <c r="BA84" s="102">
        <f t="shared" ref="BA84" si="334">SUM(AZ84/AW84*100)</f>
        <v>2.9826137429570205</v>
      </c>
      <c r="BB84" s="100">
        <f t="shared" ref="BB84:BZ84" si="335">SUM(BB70+BB81)</f>
        <v>10654.805043867587</v>
      </c>
      <c r="BC84" s="100"/>
      <c r="BD84" s="100"/>
      <c r="BE84" s="121">
        <f t="shared" si="335"/>
        <v>11503.965</v>
      </c>
      <c r="BF84" s="122"/>
      <c r="BG84" s="123"/>
      <c r="BH84" s="100">
        <f t="shared" si="335"/>
        <v>9110.4199999999983</v>
      </c>
      <c r="BI84" s="100"/>
      <c r="BJ84" s="100"/>
      <c r="BK84" s="100">
        <f t="shared" si="335"/>
        <v>10783.5478547574</v>
      </c>
      <c r="BL84" s="100"/>
      <c r="BM84" s="100"/>
      <c r="BN84" s="121">
        <f t="shared" si="335"/>
        <v>11787.771000000001</v>
      </c>
      <c r="BO84" s="122"/>
      <c r="BP84" s="123"/>
      <c r="BQ84" s="100">
        <f t="shared" si="335"/>
        <v>10384.449999999999</v>
      </c>
      <c r="BR84" s="100"/>
      <c r="BS84" s="100"/>
      <c r="BT84" s="100">
        <f t="shared" si="335"/>
        <v>11830.251217791203</v>
      </c>
      <c r="BU84" s="100"/>
      <c r="BV84" s="100"/>
      <c r="BW84" s="111">
        <f t="shared" si="335"/>
        <v>14404.722</v>
      </c>
      <c r="BX84" s="114"/>
      <c r="BY84" s="115"/>
      <c r="BZ84" s="100">
        <f t="shared" si="335"/>
        <v>14129.479999999998</v>
      </c>
      <c r="CA84" s="44">
        <f>SUM(BB84+BK84+BT84)</f>
        <v>33268.604116416187</v>
      </c>
      <c r="CB84" s="44">
        <f>SUM(BE84+BN84+BW84)</f>
        <v>37696.457999999999</v>
      </c>
      <c r="CC84" s="44">
        <f t="shared" si="321"/>
        <v>33624.349999999991</v>
      </c>
      <c r="CD84" s="43">
        <f t="shared" si="199"/>
        <v>4427.8538835838117</v>
      </c>
      <c r="CE84" s="43">
        <f t="shared" ref="CE84" si="336">SUM(CD84/CA84*100)</f>
        <v>13.309406875291513</v>
      </c>
      <c r="CF84" s="44">
        <f>SUM(AW84+CA84)</f>
        <v>128142.39052454369</v>
      </c>
      <c r="CG84" s="44"/>
      <c r="CH84" s="44"/>
      <c r="CI84" s="44">
        <f>SUM(AX84+CB84)</f>
        <v>135399.96299999999</v>
      </c>
      <c r="CJ84" s="44"/>
      <c r="CK84" s="44"/>
      <c r="CL84" s="44">
        <f>SUM(AY84+CC84)</f>
        <v>133046.64000000001</v>
      </c>
      <c r="CM84" s="44"/>
      <c r="CN84" s="44"/>
      <c r="CO84" s="43">
        <f t="shared" si="204"/>
        <v>7257.572475456298</v>
      </c>
      <c r="CP84" s="43">
        <f t="shared" ref="CP84" si="337">SUM(CO84/CF84*100)</f>
        <v>5.6636780738581765</v>
      </c>
      <c r="CQ84" s="80"/>
      <c r="CR84" s="80"/>
    </row>
    <row r="85" spans="1:96" ht="18.75" x14ac:dyDescent="0.3">
      <c r="A85" s="124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125"/>
      <c r="AJ85" s="125"/>
      <c r="AK85" s="125"/>
      <c r="AL85" s="125"/>
      <c r="AM85" s="125"/>
      <c r="AN85" s="125"/>
      <c r="AO85" s="125"/>
      <c r="AP85" s="125"/>
      <c r="AQ85" s="125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</row>
    <row r="86" spans="1:96" ht="18.75" x14ac:dyDescent="0.3">
      <c r="A86" s="124" t="s">
        <v>105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 t="s">
        <v>106</v>
      </c>
      <c r="O86" s="124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125"/>
      <c r="AJ86" s="125"/>
      <c r="AK86" s="80" t="s">
        <v>107</v>
      </c>
      <c r="AL86" s="125"/>
      <c r="AM86" s="125"/>
      <c r="AN86" s="125"/>
      <c r="AO86" s="125"/>
      <c r="AP86" s="125"/>
      <c r="AQ86" s="125"/>
      <c r="AR86" s="80"/>
      <c r="AS86" s="80"/>
      <c r="AT86" s="80"/>
      <c r="AU86" s="80"/>
      <c r="AV86" s="80"/>
      <c r="AW86" s="80"/>
      <c r="AX86" s="80"/>
      <c r="AY86" s="80"/>
      <c r="AZ86" s="80" t="s">
        <v>107</v>
      </c>
      <c r="BA86" s="80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80"/>
      <c r="CB86" s="80"/>
      <c r="CC86" s="80"/>
      <c r="CD86" s="80"/>
      <c r="CE86" s="80"/>
      <c r="CF86" s="80"/>
      <c r="CG86" s="80"/>
      <c r="CH86" s="80"/>
      <c r="CI86" s="80" t="s">
        <v>108</v>
      </c>
      <c r="CJ86" s="80"/>
      <c r="CK86" s="80"/>
      <c r="CL86" s="80"/>
      <c r="CM86" s="80"/>
      <c r="CN86" s="80"/>
      <c r="CO86" s="80"/>
      <c r="CP86" s="80"/>
      <c r="CQ86" s="80"/>
      <c r="CR86" s="80"/>
    </row>
    <row r="87" spans="1:96" ht="18.75" x14ac:dyDescent="0.3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125"/>
      <c r="AJ87" s="125"/>
      <c r="AK87" s="80" t="s">
        <v>109</v>
      </c>
      <c r="AL87" s="125"/>
      <c r="AM87" s="125"/>
      <c r="AN87" s="125"/>
      <c r="AO87" s="125"/>
      <c r="AP87" s="125"/>
      <c r="AQ87" s="125"/>
      <c r="AR87" s="80"/>
      <c r="AS87" s="80"/>
      <c r="AT87" s="80"/>
      <c r="AU87" s="80"/>
      <c r="AV87" s="80"/>
      <c r="AW87" s="80"/>
      <c r="AX87" s="80"/>
      <c r="AY87" s="80"/>
      <c r="AZ87" s="80" t="s">
        <v>109</v>
      </c>
      <c r="BA87" s="80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</row>
    <row r="88" spans="1:96" ht="18.75" x14ac:dyDescent="0.3">
      <c r="A88" s="124" t="s">
        <v>110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 t="s">
        <v>106</v>
      </c>
      <c r="O88" s="124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125"/>
      <c r="AJ88" s="125"/>
      <c r="AK88" s="80" t="s">
        <v>107</v>
      </c>
      <c r="AL88" s="125"/>
      <c r="AM88" s="125"/>
      <c r="AN88" s="125"/>
      <c r="AO88" s="125"/>
      <c r="AP88" s="125"/>
      <c r="AQ88" s="125"/>
      <c r="AR88" s="80"/>
      <c r="AS88" s="80"/>
      <c r="AT88" s="80"/>
      <c r="AU88" s="80"/>
      <c r="AV88" s="80"/>
      <c r="AW88" s="80"/>
      <c r="AX88" s="80"/>
      <c r="AY88" s="80"/>
      <c r="AZ88" s="80" t="s">
        <v>107</v>
      </c>
      <c r="BA88" s="80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80"/>
      <c r="CB88" s="80"/>
      <c r="CC88" s="80"/>
      <c r="CD88" s="80"/>
      <c r="CE88" s="80"/>
      <c r="CF88" s="80"/>
      <c r="CG88" s="80"/>
      <c r="CH88" s="80"/>
      <c r="CI88" s="80" t="s">
        <v>111</v>
      </c>
      <c r="CJ88" s="80"/>
      <c r="CK88" s="80"/>
      <c r="CL88" s="80"/>
      <c r="CM88" s="80"/>
      <c r="CN88" s="80"/>
      <c r="CO88" s="80"/>
      <c r="CP88" s="80"/>
      <c r="CQ88" s="80"/>
      <c r="CR88" s="80"/>
    </row>
    <row r="89" spans="1:96" ht="18.75" x14ac:dyDescent="0.3">
      <c r="A89" s="124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4"/>
      <c r="Q89" s="4"/>
      <c r="R89" s="4"/>
      <c r="S89" s="4"/>
      <c r="T89" s="4"/>
      <c r="U89" s="4"/>
      <c r="V89" s="4"/>
      <c r="W89" s="4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125"/>
      <c r="AJ89" s="125"/>
      <c r="AK89" s="125"/>
      <c r="AL89" s="125"/>
      <c r="AM89" s="125"/>
      <c r="AN89" s="125"/>
      <c r="AO89" s="125"/>
      <c r="AP89" s="125"/>
      <c r="AQ89" s="125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</row>
    <row r="90" spans="1:96" ht="18.7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125"/>
      <c r="AJ90" s="125"/>
      <c r="AK90" s="125"/>
      <c r="AL90" s="125"/>
      <c r="AM90" s="125"/>
      <c r="AN90" s="125"/>
      <c r="AO90" s="125"/>
      <c r="AP90" s="125"/>
      <c r="AQ90" s="125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</row>
    <row r="91" spans="1:96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125"/>
      <c r="AJ91" s="125"/>
      <c r="AK91" s="125"/>
      <c r="AL91" s="125"/>
      <c r="AM91" s="125"/>
      <c r="AN91" s="125"/>
      <c r="AO91" s="125"/>
      <c r="AP91" s="125"/>
      <c r="AQ91" s="125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</row>
    <row r="92" spans="1:96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125"/>
      <c r="AJ92" s="125"/>
      <c r="AK92" s="125"/>
      <c r="AL92" s="125"/>
      <c r="AM92" s="125"/>
      <c r="AN92" s="125"/>
      <c r="AO92" s="125"/>
      <c r="AP92" s="125"/>
      <c r="AQ92" s="125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</row>
    <row r="93" spans="1:96" ht="18.7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125"/>
      <c r="AJ93" s="125"/>
      <c r="AK93" s="125"/>
      <c r="AL93" s="125"/>
      <c r="AM93" s="125"/>
      <c r="AN93" s="125"/>
      <c r="AO93" s="125"/>
      <c r="AP93" s="125"/>
      <c r="AQ93" s="125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</row>
    <row r="94" spans="1:96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125"/>
      <c r="AJ94" s="125"/>
      <c r="AK94" s="125"/>
      <c r="AL94" s="125"/>
      <c r="AM94" s="125"/>
      <c r="AN94" s="125"/>
      <c r="AO94" s="125"/>
      <c r="AP94" s="125"/>
      <c r="AQ94" s="125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</row>
    <row r="95" spans="1:96" x14ac:dyDescent="0.2">
      <c r="AI95" s="127"/>
      <c r="AJ95" s="127"/>
      <c r="AK95" s="127"/>
      <c r="AL95" s="127"/>
      <c r="AM95" s="127"/>
      <c r="AN95" s="127"/>
      <c r="AO95" s="127"/>
      <c r="AP95" s="127"/>
      <c r="AQ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</row>
    <row r="96" spans="1:96" x14ac:dyDescent="0.2">
      <c r="AI96" s="127"/>
      <c r="AJ96" s="127"/>
      <c r="AK96" s="127"/>
      <c r="AL96" s="127"/>
      <c r="AM96" s="127"/>
      <c r="AN96" s="127"/>
      <c r="AO96" s="127"/>
      <c r="AP96" s="127"/>
      <c r="AQ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</row>
    <row r="97" spans="54:78" x14ac:dyDescent="0.2"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</row>
  </sheetData>
  <sheetProtection formatCells="0" formatColumns="0" formatRows="0" insertColumns="0" insertRows="0" insertHyperlinks="0" deleteColumns="0" deleteRows="0" sort="0" autoFilter="0" pivotTables="0"/>
  <mergeCells count="265">
    <mergeCell ref="BE83:BG83"/>
    <mergeCell ref="BN83:BP83"/>
    <mergeCell ref="BW83:BY83"/>
    <mergeCell ref="BE84:BG84"/>
    <mergeCell ref="BN84:BP84"/>
    <mergeCell ref="BW84:BY84"/>
    <mergeCell ref="CO41:CO42"/>
    <mergeCell ref="CP41:CP42"/>
    <mergeCell ref="BE81:BG81"/>
    <mergeCell ref="BW81:BY81"/>
    <mergeCell ref="BE82:BG82"/>
    <mergeCell ref="BN82:BP82"/>
    <mergeCell ref="BW82:BY82"/>
    <mergeCell ref="CB41:CB42"/>
    <mergeCell ref="CC41:CC42"/>
    <mergeCell ref="CD41:CE41"/>
    <mergeCell ref="CF41:CH41"/>
    <mergeCell ref="CI41:CK41"/>
    <mergeCell ref="CL41:CN41"/>
    <mergeCell ref="BN41:BP41"/>
    <mergeCell ref="BQ41:BS42"/>
    <mergeCell ref="BT41:BV42"/>
    <mergeCell ref="BW41:BY41"/>
    <mergeCell ref="BZ41:BZ42"/>
    <mergeCell ref="CA41:CA42"/>
    <mergeCell ref="AY41:AY42"/>
    <mergeCell ref="AZ41:BA41"/>
    <mergeCell ref="BB41:BD42"/>
    <mergeCell ref="BE41:BG41"/>
    <mergeCell ref="BH41:BJ42"/>
    <mergeCell ref="BK41:BM42"/>
    <mergeCell ref="AR41:AR42"/>
    <mergeCell ref="AS41:AS42"/>
    <mergeCell ref="AT41:AT42"/>
    <mergeCell ref="AU41:AV41"/>
    <mergeCell ref="AW41:AW42"/>
    <mergeCell ref="AX41:AX42"/>
    <mergeCell ref="AL41:AL42"/>
    <mergeCell ref="AM41:AM42"/>
    <mergeCell ref="AN41:AN42"/>
    <mergeCell ref="AO41:AO42"/>
    <mergeCell ref="AP41:AP42"/>
    <mergeCell ref="AQ41:AQ42"/>
    <mergeCell ref="AE41:AE42"/>
    <mergeCell ref="AF41:AF42"/>
    <mergeCell ref="AG41:AH41"/>
    <mergeCell ref="AI41:AI42"/>
    <mergeCell ref="AJ41:AJ42"/>
    <mergeCell ref="AK41:AK42"/>
    <mergeCell ref="X41:X42"/>
    <mergeCell ref="Y41:Y42"/>
    <mergeCell ref="Z41:Z42"/>
    <mergeCell ref="AA41:AA42"/>
    <mergeCell ref="AB41:AC41"/>
    <mergeCell ref="AD41:AD42"/>
    <mergeCell ref="R41:R42"/>
    <mergeCell ref="S41:S42"/>
    <mergeCell ref="T41:T42"/>
    <mergeCell ref="U41:U42"/>
    <mergeCell ref="V41:V42"/>
    <mergeCell ref="W41:W42"/>
    <mergeCell ref="K41:K42"/>
    <mergeCell ref="L41:L42"/>
    <mergeCell ref="M41:M42"/>
    <mergeCell ref="N41:O41"/>
    <mergeCell ref="P41:P42"/>
    <mergeCell ref="Q41:Q42"/>
    <mergeCell ref="CF40:CP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R40:AV40"/>
    <mergeCell ref="AW40:BA40"/>
    <mergeCell ref="BB40:BJ40"/>
    <mergeCell ref="BK40:BS40"/>
    <mergeCell ref="BT40:BZ40"/>
    <mergeCell ref="CA40:CE40"/>
    <mergeCell ref="V40:X40"/>
    <mergeCell ref="Y40:AC40"/>
    <mergeCell ref="AD40:AH40"/>
    <mergeCell ref="AI40:AK40"/>
    <mergeCell ref="AL40:AN40"/>
    <mergeCell ref="AO40:AQ40"/>
    <mergeCell ref="CL23:CN23"/>
    <mergeCell ref="CO23:CO24"/>
    <mergeCell ref="CP23:CP24"/>
    <mergeCell ref="A40:A42"/>
    <mergeCell ref="B40:D40"/>
    <mergeCell ref="E40:G40"/>
    <mergeCell ref="H40:J40"/>
    <mergeCell ref="K40:O40"/>
    <mergeCell ref="P40:R40"/>
    <mergeCell ref="S40:U40"/>
    <mergeCell ref="CA23:CA24"/>
    <mergeCell ref="CB23:CB24"/>
    <mergeCell ref="CC23:CC24"/>
    <mergeCell ref="CD23:CE23"/>
    <mergeCell ref="CF23:CH23"/>
    <mergeCell ref="CI23:CK23"/>
    <mergeCell ref="BK23:BM23"/>
    <mergeCell ref="BN23:BP23"/>
    <mergeCell ref="BQ23:BS23"/>
    <mergeCell ref="BT23:BV24"/>
    <mergeCell ref="BW23:BY23"/>
    <mergeCell ref="BZ23:BZ24"/>
    <mergeCell ref="AX23:AX24"/>
    <mergeCell ref="AY23:AY24"/>
    <mergeCell ref="AZ23:BA23"/>
    <mergeCell ref="BB23:BD23"/>
    <mergeCell ref="BE23:BG23"/>
    <mergeCell ref="BH23:BJ23"/>
    <mergeCell ref="AQ23:AQ24"/>
    <mergeCell ref="AR23:AR24"/>
    <mergeCell ref="AS23:AS24"/>
    <mergeCell ref="AT23:AT24"/>
    <mergeCell ref="AU23:AV23"/>
    <mergeCell ref="AW23:AW24"/>
    <mergeCell ref="AK23:AK24"/>
    <mergeCell ref="AL23:AL24"/>
    <mergeCell ref="AM23:AM24"/>
    <mergeCell ref="AN23:AN24"/>
    <mergeCell ref="AO23:AO24"/>
    <mergeCell ref="AP23:AP24"/>
    <mergeCell ref="AD23:AD24"/>
    <mergeCell ref="AE23:AE24"/>
    <mergeCell ref="AF23:AF24"/>
    <mergeCell ref="AG23:AH23"/>
    <mergeCell ref="AI23:AI24"/>
    <mergeCell ref="AJ23:AJ24"/>
    <mergeCell ref="W23:W24"/>
    <mergeCell ref="X23:X24"/>
    <mergeCell ref="Y23:Y24"/>
    <mergeCell ref="Z23:Z24"/>
    <mergeCell ref="AA23:AA24"/>
    <mergeCell ref="AB23:AC23"/>
    <mergeCell ref="Q23:Q24"/>
    <mergeCell ref="R23:R24"/>
    <mergeCell ref="S23:S24"/>
    <mergeCell ref="T23:T24"/>
    <mergeCell ref="U23:U24"/>
    <mergeCell ref="V23:V24"/>
    <mergeCell ref="J23:J24"/>
    <mergeCell ref="K23:K24"/>
    <mergeCell ref="L23:L24"/>
    <mergeCell ref="M23:M24"/>
    <mergeCell ref="N23:O23"/>
    <mergeCell ref="P23:P24"/>
    <mergeCell ref="CA22:CE22"/>
    <mergeCell ref="CF22:CP22"/>
    <mergeCell ref="B23:B24"/>
    <mergeCell ref="C23:C24"/>
    <mergeCell ref="D23:D24"/>
    <mergeCell ref="E23:E24"/>
    <mergeCell ref="F23:F24"/>
    <mergeCell ref="G23:G24"/>
    <mergeCell ref="H23:H24"/>
    <mergeCell ref="I23:I24"/>
    <mergeCell ref="AO22:AQ22"/>
    <mergeCell ref="AR22:AV22"/>
    <mergeCell ref="AW22:BA22"/>
    <mergeCell ref="BB22:BJ22"/>
    <mergeCell ref="BK22:BS22"/>
    <mergeCell ref="BT22:BZ22"/>
    <mergeCell ref="S22:U22"/>
    <mergeCell ref="V22:X22"/>
    <mergeCell ref="Y22:AC22"/>
    <mergeCell ref="AD22:AH22"/>
    <mergeCell ref="AI22:AK22"/>
    <mergeCell ref="AL22:AN22"/>
    <mergeCell ref="CF6:CH6"/>
    <mergeCell ref="CI6:CK6"/>
    <mergeCell ref="CL6:CN6"/>
    <mergeCell ref="CO6:CP6"/>
    <mergeCell ref="A22:A24"/>
    <mergeCell ref="B22:D22"/>
    <mergeCell ref="E22:G22"/>
    <mergeCell ref="H22:J22"/>
    <mergeCell ref="K22:O22"/>
    <mergeCell ref="P22:R22"/>
    <mergeCell ref="BW6:BY6"/>
    <mergeCell ref="BZ6:BZ7"/>
    <mergeCell ref="CA6:CA7"/>
    <mergeCell ref="CB6:CB7"/>
    <mergeCell ref="CC6:CC7"/>
    <mergeCell ref="CD6:CE6"/>
    <mergeCell ref="BE6:BG6"/>
    <mergeCell ref="BH6:BJ7"/>
    <mergeCell ref="BK6:BM7"/>
    <mergeCell ref="BN6:BP6"/>
    <mergeCell ref="BQ6:BS7"/>
    <mergeCell ref="BT6:BV7"/>
    <mergeCell ref="AU6:AV6"/>
    <mergeCell ref="AW6:AW7"/>
    <mergeCell ref="AX6:AX7"/>
    <mergeCell ref="AY6:AY7"/>
    <mergeCell ref="AZ6:BA6"/>
    <mergeCell ref="BB6:BD7"/>
    <mergeCell ref="AO6:AO7"/>
    <mergeCell ref="AP6:AP7"/>
    <mergeCell ref="AQ6:AQ7"/>
    <mergeCell ref="AR6:AR7"/>
    <mergeCell ref="AS6:AS7"/>
    <mergeCell ref="AT6:AT7"/>
    <mergeCell ref="AI6:AI7"/>
    <mergeCell ref="AJ6:AJ7"/>
    <mergeCell ref="AK6:AK7"/>
    <mergeCell ref="AL6:AL7"/>
    <mergeCell ref="AM6:AM7"/>
    <mergeCell ref="AN6:AN7"/>
    <mergeCell ref="AA6:AA7"/>
    <mergeCell ref="AB6:AC6"/>
    <mergeCell ref="AD6:AD7"/>
    <mergeCell ref="AE6:AE7"/>
    <mergeCell ref="AF6:AF7"/>
    <mergeCell ref="AG6:AH6"/>
    <mergeCell ref="U6:U7"/>
    <mergeCell ref="V6:V7"/>
    <mergeCell ref="W6:W7"/>
    <mergeCell ref="X6:X7"/>
    <mergeCell ref="Y6:Y7"/>
    <mergeCell ref="Z6:Z7"/>
    <mergeCell ref="N6:O6"/>
    <mergeCell ref="P6:P7"/>
    <mergeCell ref="Q6:Q7"/>
    <mergeCell ref="R6:R7"/>
    <mergeCell ref="S6:S7"/>
    <mergeCell ref="T6:T7"/>
    <mergeCell ref="CA5:CE5"/>
    <mergeCell ref="CF5:CP5"/>
    <mergeCell ref="B6:B7"/>
    <mergeCell ref="C6:C7"/>
    <mergeCell ref="D6:D7"/>
    <mergeCell ref="E6:E7"/>
    <mergeCell ref="F6:F7"/>
    <mergeCell ref="G6:G7"/>
    <mergeCell ref="H6:H7"/>
    <mergeCell ref="I6:I7"/>
    <mergeCell ref="AO5:AQ5"/>
    <mergeCell ref="AR5:AV5"/>
    <mergeCell ref="AW5:BA5"/>
    <mergeCell ref="BB5:BJ5"/>
    <mergeCell ref="BK5:BS5"/>
    <mergeCell ref="BT5:BZ5"/>
    <mergeCell ref="S5:U5"/>
    <mergeCell ref="V5:X5"/>
    <mergeCell ref="Y5:AC5"/>
    <mergeCell ref="AD5:AH5"/>
    <mergeCell ref="AI5:AK5"/>
    <mergeCell ref="AL5:AN5"/>
    <mergeCell ref="A5:A7"/>
    <mergeCell ref="B5:D5"/>
    <mergeCell ref="E5:G5"/>
    <mergeCell ref="H5:J5"/>
    <mergeCell ref="K5:O5"/>
    <mergeCell ref="P5:R5"/>
    <mergeCell ref="J6:J7"/>
    <mergeCell ref="K6:K7"/>
    <mergeCell ref="L6:L7"/>
    <mergeCell ref="M6:M7"/>
  </mergeCells>
  <printOptions horizontalCentered="1"/>
  <pageMargins left="0.39370078740157483" right="0.39370078740157483" top="0.59055118110236227" bottom="0.59055118110236227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ФАКТИЧЕСКАЯ СЕБЕСТ. СТОКИ 2018</vt:lpstr>
      <vt:lpstr>ФАКТИЧЕСКАЯ СЕБЕСТ ВОДА 2018</vt:lpstr>
      <vt:lpstr>'ФАКТИЧЕСКАЯ СЕБЕСТ ВОДА 2018'!Заголовки_для_печати</vt:lpstr>
      <vt:lpstr>'ФАКТИЧЕСКАЯ СЕБЕСТ. СТОКИ 2018'!Заголовки_для_печати</vt:lpstr>
      <vt:lpstr>'ФАКТИЧЕСКАЯ СЕБЕСТ ВОДА 2018'!Область_печати</vt:lpstr>
      <vt:lpstr>'ФАКТИЧЕСКАЯ СЕБЕСТ. СТОКИ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2019-05-14T12:01:09Z</dcterms:modified>
</cp:coreProperties>
</file>